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2\Q1 2022\Uploaded to Website\"/>
    </mc:Choice>
  </mc:AlternateContent>
  <bookViews>
    <workbookView xWindow="-120" yWindow="-120" windowWidth="29040" windowHeight="15840" tabRatio="879"/>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s>
  <externalReferences>
    <externalReference r:id="rId12"/>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1" i="8" l="1"/>
  <c r="G86" i="18" l="1"/>
  <c r="C85" i="18"/>
  <c r="G85" i="18" s="1"/>
  <c r="C84" i="18"/>
  <c r="G84" i="18" s="1"/>
  <c r="C83" i="18"/>
  <c r="G83" i="18" s="1"/>
  <c r="C82" i="18"/>
  <c r="G82" i="18" s="1"/>
  <c r="E66" i="14" l="1"/>
  <c r="E60" i="14"/>
  <c r="D65" i="14" l="1"/>
  <c r="D66" i="14" s="1"/>
  <c r="D60" i="14"/>
  <c r="D59" i="14"/>
  <c r="F36" i="9"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C12" i="9"/>
  <c r="C312" i="8"/>
  <c r="C217" i="8"/>
  <c r="C193" i="8"/>
  <c r="C174" i="8"/>
  <c r="D165" i="8"/>
  <c r="D138" i="8"/>
  <c r="C138" i="8"/>
  <c r="D112" i="8"/>
  <c r="C112" i="8"/>
  <c r="C56" i="8"/>
  <c r="C53" i="8"/>
  <c r="C38" i="8"/>
  <c r="G327" i="19" l="1"/>
  <c r="F327" i="19"/>
  <c r="C496" i="19" l="1"/>
  <c r="D496" i="19"/>
  <c r="C598" i="9"/>
  <c r="D553" i="19"/>
  <c r="G535" i="19" s="1"/>
  <c r="C553" i="19"/>
  <c r="D474" i="19"/>
  <c r="C474" i="19"/>
  <c r="D461" i="19"/>
  <c r="C461" i="19"/>
  <c r="D327" i="19"/>
  <c r="C327" i="19"/>
  <c r="D274" i="19"/>
  <c r="C274" i="19"/>
  <c r="C252" i="19"/>
  <c r="D252" i="19"/>
  <c r="D239" i="19"/>
  <c r="C239" i="19"/>
  <c r="F30" i="19"/>
  <c r="D19" i="19"/>
  <c r="C374" i="19"/>
  <c r="D364" i="19"/>
  <c r="D350" i="19"/>
  <c r="C350" i="19"/>
  <c r="C364"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F580" i="9"/>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1" i="9" l="1"/>
  <c r="G379" i="9"/>
  <c r="G364" i="9"/>
  <c r="G372" i="9"/>
  <c r="G380" i="9"/>
  <c r="G365" i="9"/>
  <c r="G373" i="9"/>
  <c r="G381" i="9"/>
  <c r="G366" i="9"/>
  <c r="G374" i="9"/>
  <c r="G363" i="9"/>
  <c r="G367" i="9"/>
  <c r="G375" i="9"/>
  <c r="G368" i="9"/>
  <c r="G376" i="9"/>
  <c r="G369" i="9"/>
  <c r="G377" i="9"/>
  <c r="G370" i="9"/>
  <c r="G378"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D360" i="9"/>
  <c r="G359" i="9" s="1"/>
  <c r="C360" i="9"/>
  <c r="F356" i="9" s="1"/>
  <c r="D353" i="9"/>
  <c r="G348" i="9" s="1"/>
  <c r="C353" i="9"/>
  <c r="F347" i="9" s="1"/>
  <c r="D328" i="9"/>
  <c r="G310" i="9" s="1"/>
  <c r="G328" i="9" s="1"/>
  <c r="C328" i="9"/>
  <c r="F310" i="9" s="1"/>
  <c r="F328" i="9" s="1"/>
  <c r="G356" i="9" l="1"/>
  <c r="G358" i="9"/>
  <c r="F358" i="9"/>
  <c r="G357" i="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19" i="19" l="1"/>
  <c r="G343" i="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D300" i="8"/>
  <c r="C300" i="8"/>
  <c r="D293" i="8"/>
  <c r="D290" i="8"/>
  <c r="C292" i="8"/>
  <c r="C290" i="8"/>
  <c r="F292"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6" i="19" s="1"/>
  <c r="F495" i="19"/>
  <c r="F493" i="19"/>
  <c r="F491" i="19"/>
  <c r="F490" i="19"/>
  <c r="F494" i="19"/>
  <c r="F488" i="19"/>
</calcChain>
</file>

<file path=xl/sharedStrings.xml><?xml version="1.0" encoding="utf-8"?>
<sst xmlns="http://schemas.openxmlformats.org/spreadsheetml/2006/main" count="5889" uniqueCount="2801">
  <si>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</si>
  <si>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</si>
  <si>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</si>
  <si>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</si>
  <si>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</si>
  <si>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</si>
  <si>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</si>
  <si>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</si>
  <si>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</si>
  <si>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</si>
  <si>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</si>
  <si>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</si>
  <si>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</si>
  <si>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</si>
  <si>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</si>
  <si>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</si>
  <si>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</si>
  <si>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</si>
  <si>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</si>
  <si>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</si>
  <si>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</si>
  <si>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</si>
  <si>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</si>
  <si>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</si>
  <si>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</si>
  <si>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</si>
  <si>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</si>
  <si>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</si>
  <si>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</si>
  <si>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</si>
  <si>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</si>
  <si>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</si>
  <si>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</si>
  <si>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</si>
  <si>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</si>
  <si>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</si>
  <si>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</si>
  <si>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</si>
  <si>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</si>
  <si>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</si>
  <si>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</si>
  <si>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</si>
  <si>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</si>
  <si>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</si>
  <si>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</si>
  <si>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</si>
  <si>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</si>
  <si>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</si>
  <si>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</si>
  <si>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</si>
  <si>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</si>
  <si>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</si>
  <si>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</si>
  <si>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</si>
  <si>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</si>
  <si>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</si>
  <si>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</si>
  <si>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</si>
  <si>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</si>
  <si>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</si>
  <si>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</si>
  <si>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</si>
  <si>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</si>
  <si>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</si>
  <si>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</si>
  <si>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</si>
  <si>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</si>
  <si>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</si>
  <si>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</si>
  <si>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</si>
  <si>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</si>
  <si>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</si>
  <si>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</si>
  <si>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</si>
  <si>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</si>
  <si>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</si>
  <si>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</si>
  <si>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</si>
  <si>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</si>
  <si>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</si>
  <si>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</si>
  <si>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</si>
  <si>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</si>
  <si>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</si>
  <si>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</si>
  <si>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</si>
  <si>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</si>
  <si>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</si>
  <si>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</si>
  <si>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</si>
  <si>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</si>
  <si>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</si>
  <si>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</si>
  <si>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</si>
  <si>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</si>
  <si>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</si>
  <si>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</si>
  <si>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</si>
  <si>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</si>
  <si>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</si>
  <si>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</si>
  <si>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</si>
  <si>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</si>
  <si>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</si>
  <si>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</si>
  <si>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</si>
  <si>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</si>
  <si>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</si>
  <si>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</si>
  <si>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</si>
  <si>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</si>
  <si>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</si>
  <si>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</si>
  <si>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</si>
  <si>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</si>
  <si>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</si>
  <si>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</si>
  <si>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</si>
  <si>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</si>
  <si>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</si>
  <si>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</si>
  <si>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</si>
  <si>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</si>
  <si>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</si>
  <si>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</si>
  <si>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</si>
  <si>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</si>
  <si>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</si>
  <si>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</si>
  <si>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</si>
  <si>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</si>
  <si>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</si>
  <si>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</si>
  <si>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</si>
  <si>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</si>
  <si>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</si>
  <si>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</si>
  <si>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</si>
  <si>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</si>
  <si>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</si>
  <si>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</si>
  <si>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</si>
  <si>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</si>
  <si>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</si>
  <si>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</si>
  <si>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</si>
  <si>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</si>
  <si>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</si>
  <si>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</si>
  <si>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</si>
  <si>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</si>
  <si>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</si>
  <si>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</si>
  <si>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</si>
  <si>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</si>
  <si>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</si>
  <si>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</si>
  <si>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</si>
  <si>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</si>
  <si>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</si>
  <si>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</si>
  <si>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</si>
  <si>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</si>
  <si>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</si>
  <si>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</si>
  <si>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</si>
  <si>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</si>
  <si>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</si>
  <si>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</si>
  <si>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</si>
  <si>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</si>
  <si>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</si>
  <si>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</si>
  <si>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</si>
  <si>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</si>
  <si>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</si>
  <si>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</si>
  <si>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</si>
  <si>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</si>
  <si>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</si>
  <si>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</si>
  <si>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</si>
  <si>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</si>
  <si>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</si>
  <si>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</si>
  <si>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</si>
  <si>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</si>
  <si>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</si>
  <si>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</si>
  <si>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</si>
  <si>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</si>
  <si>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</si>
  <si>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</si>
  <si>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</si>
  <si>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</si>
  <si>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</si>
  <si>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</si>
  <si>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</si>
  <si>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</si>
  <si>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</si>
  <si>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</si>
  <si>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</si>
  <si>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</si>
  <si>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</si>
  <si>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</si>
  <si>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</si>
  <si>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</si>
  <si>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</si>
  <si>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</si>
  <si>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</si>
  <si>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</si>
  <si>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</si>
  <si>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</si>
  <si>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</si>
  <si>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</si>
  <si>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</si>
  <si>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</si>
  <si>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</si>
  <si>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</si>
  <si>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</si>
  <si>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</si>
  <si>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</si>
  <si>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</si>
  <si>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</si>
  <si>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</si>
  <si>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</si>
  <si>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</si>
  <si>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</si>
  <si>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</si>
  <si>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</si>
  <si>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</si>
  <si>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</si>
  <si>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</si>
  <si>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</si>
  <si>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</si>
  <si>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</si>
  <si>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</si>
  <si>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</si>
  <si>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</si>
  <si>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</si>
  <si>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</si>
  <si>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</si>
  <si>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</si>
  <si>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</si>
  <si>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</si>
  <si>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</si>
  <si>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</si>
  <si>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</si>
  <si>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</si>
  <si>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</si>
  <si>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</si>
  <si>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</si>
  <si>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</si>
  <si>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</si>
  <si>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</si>
  <si>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</si>
  <si>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</si>
  <si>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</si>
  <si>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</si>
  <si>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</si>
  <si>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</si>
  <si>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</si>
  <si>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</si>
  <si>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</si>
  <si>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</si>
  <si>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</si>
  <si>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</si>
  <si>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</si>
  <si>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</si>
  <si>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</si>
  <si>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</si>
  <si>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</si>
  <si>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</si>
  <si>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</si>
  <si>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</si>
  <si>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</si>
  <si>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</si>
  <si>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</si>
  <si>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</si>
  <si>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</si>
  <si>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</si>
  <si>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</si>
  <si>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</si>
  <si>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</si>
  <si>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</si>
  <si>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</si>
  <si>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</si>
  <si>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</si>
  <si>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</si>
  <si>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</si>
  <si>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</si>
  <si>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</si>
  <si>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</si>
  <si>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</si>
  <si>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</si>
  <si>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</si>
  <si>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</si>
  <si>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</si>
  <si>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</si>
  <si>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</si>
  <si>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</si>
  <si>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</si>
  <si>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</si>
  <si>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</si>
  <si>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</si>
  <si>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</si>
  <si>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</si>
  <si>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</si>
  <si>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</si>
  <si>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</si>
  <si>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</si>
  <si>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</si>
  <si>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</si>
  <si>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</si>
  <si>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</si>
  <si>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</si>
  <si>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</si>
  <si>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</si>
  <si>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</si>
  <si>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</si>
  <si>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</si>
  <si>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</si>
  <si>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</si>
  <si>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</si>
  <si>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</si>
  <si>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</si>
  <si>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</si>
  <si>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</si>
  <si>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</si>
  <si>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</si>
  <si>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</si>
  <si>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</si>
  <si>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</si>
  <si>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</si>
  <si>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</si>
  <si>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</si>
  <si>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</si>
  <si>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</si>
  <si>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</si>
  <si>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</si>
  <si>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</si>
  <si>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</si>
  <si>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</si>
  <si>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</si>
  <si>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</si>
  <si>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</si>
  <si>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</si>
  <si>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</si>
  <si>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</si>
  <si>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</si>
  <si>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</si>
  <si>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</si>
  <si>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</si>
  <si>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</si>
  <si>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</si>
  <si>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</si>
  <si>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</si>
  <si>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</si>
  <si>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</si>
  <si>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</si>
  <si>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</si>
  <si>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</si>
  <si>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</si>
  <si>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</si>
  <si>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</si>
  <si>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</si>
  <si>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</si>
  <si>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</si>
  <si>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</si>
  <si>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</si>
  <si>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</si>
  <si>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</si>
  <si>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</si>
  <si>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</si>
  <si>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</si>
  <si>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</si>
  <si>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</si>
  <si>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</si>
  <si>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</si>
  <si>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</si>
  <si>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</si>
  <si>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</si>
  <si>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</si>
  <si>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</si>
  <si>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</si>
  <si>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</si>
  <si>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</si>
  <si>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</si>
  <si>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</si>
  <si>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</si>
  <si>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</si>
  <si>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</si>
  <si>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</si>
  <si>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</si>
  <si>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</si>
  <si>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</si>
  <si>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</si>
  <si>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</si>
  <si>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</si>
  <si>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</si>
  <si>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</si>
  <si>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</si>
  <si>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</si>
  <si>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</si>
  <si>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</si>
  <si>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</si>
  <si>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</si>
  <si>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</si>
  <si>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</si>
  <si>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</si>
  <si>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</si>
  <si>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</si>
  <si>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</si>
  <si>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</si>
  <si>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</si>
  <si>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</si>
  <si>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</si>
  <si>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</si>
  <si>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</si>
  <si>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</si>
  <si>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</si>
  <si>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</si>
  <si>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</si>
  <si>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</si>
  <si>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</si>
  <si>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</si>
  <si>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</si>
  <si>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</si>
  <si>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</si>
  <si>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</si>
  <si>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</si>
  <si>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</si>
  <si>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</si>
  <si>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</si>
  <si>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</si>
  <si>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</si>
  <si>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</si>
  <si>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</si>
  <si>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</si>
  <si>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</si>
  <si>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</si>
  <si>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</si>
  <si>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</si>
  <si>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</si>
  <si>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</si>
  <si>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</si>
  <si>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</si>
  <si>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</si>
  <si>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</si>
  <si>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</si>
  <si>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</si>
  <si>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</si>
  <si>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</si>
  <si>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</si>
  <si>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</si>
  <si>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</si>
  <si>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</si>
  <si>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</si>
  <si>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</si>
  <si>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</si>
  <si>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</si>
  <si>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</si>
  <si>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</si>
  <si>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</si>
  <si>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</si>
  <si>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</si>
  <si>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</si>
  <si>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</si>
  <si>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</si>
  <si>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</si>
  <si>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</si>
  <si>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</si>
  <si>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</si>
  <si>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</si>
  <si>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</si>
  <si>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</si>
  <si>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</si>
  <si>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</si>
  <si>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</si>
  <si>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</si>
  <si>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</si>
  <si>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</si>
  <si>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</si>
  <si>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</si>
  <si>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</si>
  <si>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</si>
  <si>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</si>
  <si>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</si>
  <si>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</si>
  <si>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</si>
  <si>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</si>
  <si>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</si>
  <si>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</si>
  <si>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</si>
  <si>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</si>
  <si>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</si>
  <si>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</si>
  <si>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</si>
  <si>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</si>
  <si>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</si>
  <si>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</si>
  <si>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</si>
  <si>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</si>
  <si>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</si>
  <si>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</si>
  <si>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</si>
  <si>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</si>
  <si>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</si>
  <si>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</si>
  <si>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</si>
  <si>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</si>
  <si>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</si>
  <si>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</si>
  <si>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</si>
  <si>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</si>
  <si>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</si>
  <si>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</si>
  <si>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</si>
  <si>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</si>
  <si>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</si>
  <si>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</si>
  <si>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</si>
  <si>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</si>
  <si>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</si>
  <si>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</si>
  <si>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</si>
  <si>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</si>
  <si>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</si>
  <si>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</si>
  <si>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</si>
  <si>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</si>
  <si>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</si>
  <si>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</si>
  <si>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</si>
  <si>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</si>
  <si>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</si>
  <si>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</si>
  <si>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</si>
  <si>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</si>
  <si>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</si>
  <si>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</si>
  <si>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</si>
  <si>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</si>
  <si>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</si>
  <si>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</si>
  <si>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</si>
  <si>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</si>
  <si>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</si>
  <si>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</si>
  <si>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</si>
  <si>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</si>
  <si>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</si>
  <si>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</si>
  <si>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</si>
  <si>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</si>
  <si>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</si>
  <si>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</si>
  <si>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</si>
  <si>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</si>
  <si>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</si>
  <si>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</si>
  <si>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</si>
  <si>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</si>
  <si>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</si>
  <si>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</si>
  <si>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</si>
  <si>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</si>
  <si>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</si>
  <si>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</si>
  <si>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</si>
  <si>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</si>
  <si>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</si>
  <si>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</si>
  <si>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</si>
  <si>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</si>
  <si>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</si>
  <si>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</si>
  <si>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</si>
  <si>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</si>
  <si>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</si>
  <si>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</si>
  <si>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</si>
  <si>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</si>
  <si>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</si>
  <si>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</si>
  <si>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</si>
  <si>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</si>
  <si>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</si>
  <si>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</si>
  <si>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</si>
  <si>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</si>
  <si>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</si>
  <si>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</si>
  <si>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</si>
  <si>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</si>
  <si>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</si>
  <si>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</si>
  <si>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</si>
  <si>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</si>
  <si>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</si>
  <si>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</si>
  <si>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</si>
  <si>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</si>
  <si>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</si>
  <si>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</si>
  <si>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</si>
  <si>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</si>
  <si>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</si>
  <si>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</si>
  <si>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</si>
  <si>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</si>
  <si>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</si>
  <si>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</si>
  <si>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</si>
  <si>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</si>
  <si>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</si>
  <si>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</si>
  <si>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</si>
  <si>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</si>
  <si>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</si>
  <si>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</si>
  <si>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</si>
  <si>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</si>
  <si>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</si>
  <si>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</si>
  <si>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</si>
  <si>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</si>
  <si>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</si>
  <si>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</si>
  <si>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</si>
  <si>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</si>
  <si>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</si>
  <si>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</si>
  <si>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</si>
  <si>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</si>
  <si>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</si>
  <si>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</si>
  <si>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</si>
  <si>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</si>
  <si>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</si>
  <si>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</si>
  <si>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</si>
  <si>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</si>
  <si>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</si>
  <si>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</si>
  <si>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</si>
  <si>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</si>
  <si>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</si>
  <si>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</si>
  <si>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</si>
  <si>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</si>
  <si>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</si>
  <si>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</si>
  <si>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</si>
  <si>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</si>
  <si>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</si>
  <si>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</si>
  <si>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</si>
  <si>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</si>
  <si>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</si>
  <si>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</si>
  <si>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</si>
  <si>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</si>
  <si>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</si>
  <si>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</si>
  <si>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</si>
  <si>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</si>
  <si>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</si>
  <si>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</si>
  <si>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</si>
  <si>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</si>
  <si>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</si>
  <si>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</si>
  <si>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</si>
  <si>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</si>
  <si>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</si>
  <si>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</si>
  <si>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</si>
  <si>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</si>
  <si>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</si>
  <si>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</si>
  <si>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</si>
  <si>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</si>
  <si>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</si>
  <si>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</si>
  <si>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</si>
  <si>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</si>
  <si>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</si>
  <si>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</si>
  <si>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</si>
  <si>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</si>
  <si>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</si>
  <si>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</si>
  <si>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</si>
  <si>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</si>
  <si>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</si>
  <si>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</si>
  <si>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</si>
  <si>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</si>
  <si>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</si>
  <si>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</si>
  <si>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</si>
  <si>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</si>
  <si>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</si>
  <si>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</si>
  <si>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</si>
  <si>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</si>
  <si>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</si>
  <si>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</si>
  <si>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</si>
  <si>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</si>
  <si>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</si>
  <si>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</si>
  <si>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</si>
  <si>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</si>
  <si>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</si>
  <si>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</si>
  <si>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</si>
  <si>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</si>
  <si>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</si>
  <si>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</si>
  <si>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</si>
  <si>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</si>
  <si>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</si>
  <si>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</si>
  <si>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</si>
  <si>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</si>
  <si>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</si>
  <si>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</si>
  <si>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</si>
  <si>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</si>
  <si>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</si>
  <si>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</si>
  <si>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</si>
  <si>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</si>
  <si>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</si>
  <si>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</si>
  <si>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</si>
  <si>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</si>
  <si>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</si>
  <si>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</si>
  <si>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</si>
  <si>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</si>
  <si>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</si>
  <si>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</si>
  <si>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</si>
  <si>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</si>
  <si>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</si>
  <si>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</si>
  <si>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</si>
  <si>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</si>
  <si>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</si>
  <si>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</si>
  <si>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</si>
  <si>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</si>
  <si>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</si>
  <si>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</si>
  <si>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</si>
  <si>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</si>
  <si>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</si>
  <si>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</si>
  <si>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</si>
  <si>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</si>
  <si>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</si>
  <si>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</si>
  <si>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</si>
  <si>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</si>
  <si>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</si>
  <si>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</si>
  <si>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</si>
  <si>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</si>
  <si>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</si>
  <si>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</si>
  <si>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</si>
  <si>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</si>
  <si>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</si>
  <si>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</si>
  <si>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</si>
  <si>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</si>
  <si>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</si>
  <si>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</si>
  <si>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</si>
  <si>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</si>
  <si>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</si>
  <si>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</si>
  <si>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</si>
  <si>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</si>
  <si>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</si>
  <si>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</si>
  <si>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</si>
  <si>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</si>
  <si>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</si>
  <si>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</si>
  <si>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</si>
  <si>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</si>
  <si>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</si>
  <si>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</si>
  <si>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</si>
  <si>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</si>
  <si>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</si>
  <si>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</si>
  <si>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</si>
  <si>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</si>
  <si>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</si>
  <si>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</si>
  <si>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</si>
  <si>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</si>
  <si>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</si>
  <si>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</si>
  <si>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</si>
  <si>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</si>
  <si>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</si>
  <si>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</si>
  <si>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</si>
  <si>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</si>
  <si>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</si>
  <si>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</si>
  <si>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</si>
  <si>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</si>
  <si>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</si>
  <si>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</si>
  <si>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</si>
  <si>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</si>
  <si>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</si>
  <si>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</si>
  <si>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</si>
  <si>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</si>
  <si>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</si>
  <si>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</si>
  <si>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</si>
  <si>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</si>
  <si>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</si>
  <si>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</si>
  <si>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</si>
  <si>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</si>
  <si>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</si>
  <si>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</si>
  <si>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</si>
  <si>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</si>
  <si>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</si>
  <si>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</si>
  <si>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</si>
  <si>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</si>
  <si>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</si>
  <si>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</si>
  <si>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</si>
  <si>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</si>
  <si>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</si>
  <si>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</si>
  <si>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</si>
  <si>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</si>
  <si>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</si>
  <si>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</si>
  <si>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</si>
  <si>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</si>
  <si>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</si>
  <si>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</si>
  <si>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</si>
  <si>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</si>
  <si>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</si>
  <si>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</si>
  <si>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</si>
  <si>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</si>
  <si>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</si>
  <si>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</si>
  <si>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</si>
  <si>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</si>
  <si>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</si>
  <si>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</si>
  <si>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</si>
  <si>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</si>
  <si>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</si>
  <si>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</si>
  <si>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</si>
  <si>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</si>
  <si>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</si>
  <si>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</si>
  <si>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</si>
  <si>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</si>
  <si>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</si>
  <si>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</si>
  <si>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</si>
  <si>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</si>
  <si>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</si>
  <si>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</si>
  <si>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</si>
  <si>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</si>
  <si>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</si>
  <si>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</si>
  <si>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</si>
  <si>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</si>
  <si>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</si>
  <si>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</si>
  <si>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</si>
  <si>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</si>
  <si>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</si>
  <si>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</si>
  <si>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</si>
  <si>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</si>
  <si>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</si>
  <si>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</si>
  <si>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</si>
  <si>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</si>
  <si>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</si>
  <si>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</si>
  <si>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</si>
  <si>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</si>
  <si>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</si>
  <si>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</si>
  <si>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</si>
  <si>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</si>
  <si>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</si>
  <si>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</si>
  <si>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</si>
  <si>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</si>
  <si>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</si>
  <si>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</si>
  <si>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</si>
  <si>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</si>
  <si>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</si>
  <si>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</si>
  <si>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</si>
  <si>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</si>
  <si>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</si>
  <si>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</si>
  <si>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</si>
  <si>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</si>
  <si>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</si>
  <si>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</si>
  <si>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</si>
  <si>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</si>
  <si>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</si>
  <si>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</si>
  <si>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</si>
  <si>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</si>
  <si>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</si>
  <si>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</si>
  <si>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</si>
  <si>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</si>
  <si>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</si>
  <si>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</si>
  <si>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</si>
  <si>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</si>
  <si>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</si>
  <si>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</si>
  <si>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</si>
  <si>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</si>
  <si>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</si>
  <si>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</si>
  <si>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</si>
  <si>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</si>
  <si>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</si>
  <si>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</si>
  <si>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</si>
  <si>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</si>
  <si>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</si>
  <si>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</si>
  <si>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</si>
  <si>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</si>
  <si>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</si>
  <si>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</si>
  <si>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</si>
  <si>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</si>
  <si>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</si>
  <si>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</si>
  <si>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</si>
  <si>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</si>
  <si>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</si>
  <si>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</si>
  <si>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</si>
  <si>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</si>
  <si>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</si>
  <si>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</si>
  <si>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</si>
  <si>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</si>
  <si>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</si>
  <si>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</si>
  <si>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</si>
  <si>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</si>
  <si>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</si>
  <si>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</si>
  <si>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</si>
  <si>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</si>
  <si>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</si>
  <si>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</si>
  <si>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</si>
  <si>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</si>
  <si>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</si>
  <si>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</si>
  <si>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</si>
  <si>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</si>
  <si>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</si>
  <si>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</si>
  <si>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</si>
  <si>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</si>
  <si>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</si>
  <si>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</si>
  <si>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</si>
  <si>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</si>
  <si>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</si>
  <si>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</si>
  <si>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</si>
  <si>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</si>
  <si>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</si>
  <si>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</si>
  <si>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</si>
  <si>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</si>
  <si>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</si>
  <si>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</si>
  <si>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</si>
  <si>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</si>
  <si>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</si>
  <si>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</si>
  <si>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</si>
  <si>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</si>
  <si>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</si>
  <si>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</si>
  <si>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</si>
  <si>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</si>
  <si>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</si>
  <si>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</si>
  <si>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</si>
  <si>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</si>
  <si>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</si>
  <si>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</si>
  <si>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</si>
  <si>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</si>
  <si>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</si>
  <si>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</si>
  <si>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</si>
  <si>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</si>
  <si>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</si>
  <si>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</si>
  <si>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</si>
  <si>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</si>
  <si>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</si>
  <si>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</si>
  <si>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</si>
  <si>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</si>
  <si>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</si>
  <si>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</si>
  <si>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</si>
  <si>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</si>
  <si>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</si>
  <si>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</si>
  <si>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</si>
  <si>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</si>
  <si>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</si>
  <si>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</si>
  <si>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</si>
  <si>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</si>
  <si>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</si>
  <si>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</si>
  <si>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</si>
  <si>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</si>
  <si>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</si>
  <si>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</si>
  <si>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</si>
  <si>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</si>
  <si>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</si>
  <si>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</si>
  <si>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</si>
  <si>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</si>
  <si>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</si>
  <si>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</si>
  <si>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</si>
  <si>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</si>
  <si>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</si>
  <si>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</si>
  <si>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</si>
  <si>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</si>
  <si>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</si>
  <si>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</si>
  <si>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</si>
  <si>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</si>
  <si>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</si>
  <si>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</si>
  <si>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</si>
  <si>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</si>
  <si>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</si>
  <si>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</si>
  <si>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</si>
  <si>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</si>
  <si>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</si>
  <si>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</si>
  <si>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</si>
  <si>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</si>
  <si>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</si>
  <si>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</si>
  <si>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</si>
  <si>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</si>
  <si>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</si>
  <si>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</si>
  <si>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</si>
  <si>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</si>
  <si>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</si>
  <si>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</si>
  <si>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</si>
  <si>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</si>
  <si>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</si>
  <si>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</si>
  <si>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</si>
  <si>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</si>
  <si>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</si>
  <si>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</si>
  <si>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</si>
  <si>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</si>
  <si>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</si>
  <si>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</si>
  <si>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</si>
  <si>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</si>
  <si>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</si>
  <si>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</si>
  <si>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</si>
  <si>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</si>
  <si>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</si>
  <si>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</si>
  <si>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</si>
  <si>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</si>
  <si>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</si>
  <si>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</si>
  <si>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</si>
  <si>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</si>
  <si>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</si>
  <si>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</si>
  <si>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</si>
  <si>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</si>
  <si>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</si>
  <si>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</si>
  <si>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</si>
  <si>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</si>
  <si>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</si>
  <si>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</si>
  <si>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</si>
  <si>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</si>
  <si>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</si>
  <si>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</si>
  <si>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</si>
  <si>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</si>
  <si>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</si>
  <si>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</si>
  <si>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</si>
  <si>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</si>
  <si>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</si>
  <si>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</si>
  <si>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</si>
  <si>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</si>
  <si>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</si>
  <si>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</si>
  <si>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</si>
  <si>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</si>
  <si>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</si>
  <si>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</si>
  <si>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</si>
  <si>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</si>
  <si>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</si>
  <si>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</si>
  <si>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</si>
  <si>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</si>
  <si>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</si>
  <si>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</si>
  <si>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</si>
  <si>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</si>
  <si>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</si>
  <si>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</si>
  <si>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</si>
  <si>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</si>
  <si>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</si>
  <si>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</si>
  <si>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</si>
  <si>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</si>
  <si>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</si>
  <si>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</si>
  <si>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</si>
  <si>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</si>
  <si>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</si>
  <si>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</si>
  <si>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</si>
  <si>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</si>
  <si>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</si>
  <si>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</si>
  <si>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</si>
  <si>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</si>
  <si>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</si>
  <si>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</si>
  <si>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</si>
  <si>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</si>
  <si>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</si>
  <si>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</si>
  <si>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</si>
  <si>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</si>
  <si>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</si>
  <si>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</si>
  <si>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</si>
  <si>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</si>
  <si>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</si>
  <si>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</si>
  <si>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</si>
  <si>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</si>
  <si>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</si>
  <si>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</si>
  <si>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</si>
  <si>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</si>
  <si>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</si>
  <si>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</si>
  <si>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</si>
  <si>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</si>
  <si>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</si>
  <si>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</si>
  <si>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</si>
  <si>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</si>
  <si>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</si>
  <si>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</si>
  <si>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</si>
  <si>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</si>
  <si>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</si>
  <si>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</si>
  <si>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</si>
  <si>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</si>
  <si>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</si>
  <si>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</si>
  <si>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</si>
  <si>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</si>
  <si>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</si>
  <si>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</si>
  <si>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</si>
  <si>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</si>
  <si>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</si>
  <si>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</si>
  <si>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</si>
  <si>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</si>
  <si>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</si>
  <si>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</si>
  <si>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</si>
  <si>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</si>
  <si>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</si>
  <si>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</si>
  <si>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</si>
  <si>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</si>
  <si>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</si>
  <si>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</si>
  <si>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</si>
  <si>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</si>
  <si>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</si>
  <si>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</si>
  <si>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</si>
  <si>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</si>
  <si>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</si>
  <si>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</si>
  <si>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</si>
  <si>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</si>
  <si>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</si>
  <si>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</si>
  <si>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</si>
  <si>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</si>
  <si>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</si>
  <si>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</si>
  <si>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</si>
  <si>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</si>
  <si>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</si>
  <si>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</si>
  <si>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</si>
  <si>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</si>
  <si>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</si>
  <si>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</si>
  <si>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</si>
  <si>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</si>
  <si>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</si>
  <si>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</si>
  <si>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</si>
  <si>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</si>
  <si>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</si>
  <si>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</si>
  <si>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</si>
  <si>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</si>
  <si>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</si>
  <si>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</si>
  <si>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</si>
  <si>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</si>
  <si>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</si>
  <si>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</si>
  <si>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</si>
  <si>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</si>
  <si>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</si>
  <si>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</si>
  <si>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</si>
  <si>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</si>
  <si>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</si>
  <si>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</si>
  <si>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</si>
  <si>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</si>
  <si>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</si>
  <si>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</si>
  <si>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</si>
  <si>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</si>
  <si>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</si>
  <si>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</si>
  <si>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</si>
  <si>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</si>
  <si>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</si>
  <si>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</si>
  <si>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</si>
  <si>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</si>
  <si>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</si>
  <si>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</si>
  <si>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</si>
  <si>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</si>
  <si>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</si>
  <si>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</si>
  <si>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</si>
  <si>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</si>
  <si>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</si>
  <si>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</si>
  <si>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</si>
  <si>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</si>
  <si>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</si>
  <si>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</si>
  <si>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</si>
  <si>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</si>
  <si>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</si>
  <si>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</si>
  <si>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</si>
  <si>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</si>
  <si>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</si>
  <si>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</si>
  <si>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</si>
  <si>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</si>
  <si>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</si>
  <si>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</si>
  <si>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</si>
  <si>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</si>
  <si>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</si>
  <si>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</si>
  <si>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</si>
  <si>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</si>
  <si>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</si>
  <si>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</si>
  <si>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</si>
  <si>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</si>
  <si>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</si>
  <si>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</si>
  <si>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</si>
  <si>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</si>
  <si>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</si>
  <si>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</si>
  <si>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</si>
  <si>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</si>
  <si>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</si>
  <si>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</si>
  <si>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</si>
  <si>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</si>
  <si>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</si>
  <si>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</si>
  <si>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</si>
  <si>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</si>
  <si>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</si>
  <si>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</si>
  <si>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</si>
  <si>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</si>
  <si>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</si>
  <si>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</si>
  <si>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</si>
  <si>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</si>
  <si>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</si>
  <si>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</si>
  <si>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</si>
  <si>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</si>
  <si>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</si>
  <si>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</si>
  <si>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</si>
  <si>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</si>
  <si>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</si>
  <si>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</si>
  <si>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</si>
  <si>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</si>
  <si>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</si>
  <si>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</si>
  <si>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</si>
  <si>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</si>
  <si>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</si>
  <si>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</si>
  <si>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</si>
  <si>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</si>
  <si>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</si>
  <si>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</si>
  <si>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</si>
  <si>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</si>
  <si>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</si>
  <si>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</si>
  <si>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</si>
  <si>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</si>
  <si>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</si>
  <si>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</si>
  <si>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</si>
  <si>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</si>
  <si>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</si>
  <si>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</si>
  <si>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</si>
  <si>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</si>
  <si>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</si>
  <si>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</si>
  <si>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</si>
  <si>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</si>
  <si>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</si>
  <si>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</si>
  <si>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</si>
  <si>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</si>
  <si>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</si>
  <si>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</si>
  <si>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</si>
  <si>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</si>
  <si>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</si>
  <si>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</si>
  <si>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</si>
  <si>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</si>
  <si>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</si>
  <si>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</si>
  <si>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</si>
  <si>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</si>
  <si>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</si>
  <si>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</si>
  <si>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</si>
  <si>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</si>
  <si>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</si>
  <si>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</si>
  <si>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</si>
  <si>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</si>
  <si>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</si>
  <si>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</si>
  <si>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</si>
  <si>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</si>
  <si>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</si>
  <si>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</si>
  <si>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</si>
  <si>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</si>
  <si>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</si>
  <si>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</si>
  <si>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</si>
  <si>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</si>
  <si>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</si>
  <si>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</si>
  <si>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</si>
  <si>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</si>
  <si>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</si>
  <si>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</si>
  <si>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</si>
  <si>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</si>
  <si>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</si>
  <si>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</si>
  <si>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</si>
  <si>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</si>
  <si>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</si>
  <si>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</si>
  <si>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</si>
  <si>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</si>
  <si>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</si>
  <si>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</si>
  <si>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</si>
  <si>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</si>
  <si>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</si>
  <si>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</si>
  <si>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</si>
  <si>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</si>
  <si>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</si>
  <si>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</si>
  <si>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</si>
  <si>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</si>
  <si>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</si>
  <si>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</si>
  <si>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</si>
  <si>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</si>
  <si>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</si>
  <si>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</si>
  <si>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</si>
  <si>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</si>
  <si>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</si>
  <si>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</si>
  <si>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</si>
  <si>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</si>
  <si>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</si>
  <si>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</si>
  <si>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</si>
  <si>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</si>
  <si>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</si>
  <si>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</si>
  <si>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</si>
  <si>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</si>
  <si>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</si>
  <si>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</si>
  <si>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</si>
  <si>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</si>
  <si>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</si>
  <si>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</si>
  <si>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</si>
  <si>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</si>
  <si>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</si>
  <si>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</si>
  <si>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</si>
  <si>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</si>
  <si>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</si>
  <si>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</si>
  <si>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</si>
  <si>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</si>
  <si>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</si>
  <si>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</si>
  <si>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</si>
  <si>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</si>
  <si>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</si>
  <si>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</si>
  <si>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</si>
  <si>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</si>
  <si>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</si>
  <si>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</si>
  <si>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</si>
  <si>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</si>
  <si>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</si>
  <si>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</si>
  <si>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</si>
  <si>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</si>
  <si>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</si>
  <si>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</si>
  <si>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</si>
  <si>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</si>
  <si>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</si>
  <si>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</si>
  <si>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</si>
  <si>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</si>
  <si>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</si>
  <si>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</si>
  <si>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</si>
  <si>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</si>
  <si>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</si>
  <si>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</si>
  <si>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</si>
  <si>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</si>
  <si>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</si>
  <si>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</si>
  <si>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</si>
  <si>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</si>
  <si>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</si>
  <si>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</si>
  <si>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</si>
  <si>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</si>
  <si>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</si>
  <si>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</si>
  <si>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</si>
  <si>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</si>
  <si>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</si>
  <si>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</si>
  <si>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</si>
  <si>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</si>
  <si>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</si>
  <si>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</si>
  <si>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</si>
  <si>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</si>
  <si>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</si>
  <si>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</si>
  <si>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</si>
  <si>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</si>
  <si>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</si>
  <si>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</si>
  <si>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</si>
  <si>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</si>
  <si>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</si>
  <si>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</si>
  <si>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</si>
  <si>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</si>
  <si>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</si>
  <si>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</si>
  <si>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</si>
  <si>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</si>
  <si>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</si>
  <si>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</si>
  <si>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</si>
  <si>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</si>
  <si>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</si>
  <si>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</si>
  <si>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</si>
  <si>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</si>
  <si>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</si>
  <si>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</si>
  <si>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</si>
  <si>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</si>
  <si>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</si>
  <si>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</si>
  <si>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</si>
  <si>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</si>
  <si>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</si>
  <si>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</si>
  <si>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</si>
  <si>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</si>
  <si>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</si>
  <si>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</si>
  <si>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</si>
  <si>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</si>
  <si>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</si>
  <si>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</si>
  <si>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</si>
  <si>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</si>
  <si>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</si>
  <si>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</si>
  <si>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</si>
  <si>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</si>
  <si>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</si>
  <si>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</si>
  <si>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</si>
  <si>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</si>
  <si>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</si>
  <si>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</si>
  <si>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</si>
  <si>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</si>
  <si>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</si>
  <si>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</si>
  <si>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</si>
  <si>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</si>
  <si>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</si>
  <si>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</si>
  <si>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</si>
  <si>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</si>
  <si>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</si>
  <si>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</si>
  <si>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</si>
  <si>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</si>
  <si>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</si>
  <si>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</si>
  <si>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</si>
  <si>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</si>
  <si>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</si>
  <si>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</si>
  <si>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</si>
  <si>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</si>
  <si>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</si>
  <si>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</si>
  <si>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</si>
  <si>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</si>
  <si>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</si>
  <si>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</si>
  <si>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</si>
  <si>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</si>
  <si>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</si>
  <si>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</si>
  <si>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</si>
  <si>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</si>
  <si>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</si>
  <si>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</si>
  <si>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</si>
  <si>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</si>
  <si>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</si>
  <si>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</si>
  <si>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</si>
  <si>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</si>
  <si>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</si>
  <si>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</si>
  <si>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</si>
  <si>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</si>
  <si>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</si>
  <si>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</si>
  <si>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</si>
  <si>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</si>
  <si>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</si>
  <si>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</si>
  <si>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</si>
  <si>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</si>
  <si>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</si>
  <si>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</si>
  <si>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</si>
  <si>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</si>
  <si>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</si>
  <si>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</si>
  <si>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</si>
  <si>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</si>
  <si>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</si>
  <si>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</si>
  <si>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</si>
  <si>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</si>
  <si>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</si>
  <si>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</si>
  <si>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</si>
  <si>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</si>
  <si>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</si>
  <si>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</si>
  <si>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</si>
  <si>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</si>
  <si>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</si>
  <si>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</si>
  <si>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</si>
  <si>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</si>
  <si>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</si>
  <si>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</si>
  <si>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</si>
  <si>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</si>
  <si>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</si>
  <si>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</si>
  <si>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</si>
  <si>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</si>
  <si>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</si>
  <si>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</si>
  <si>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</si>
  <si>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</si>
  <si>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</si>
  <si>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</si>
  <si>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</si>
  <si>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</si>
  <si>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</si>
  <si>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</si>
  <si>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</si>
  <si>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</si>
  <si>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</si>
  <si>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</si>
  <si>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</si>
  <si>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</si>
  <si>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</si>
  <si>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</si>
  <si>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</si>
  <si>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</si>
  <si>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</si>
  <si>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</si>
  <si>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</si>
  <si>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</si>
  <si>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</si>
  <si>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</si>
  <si>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</si>
  <si>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</si>
  <si>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</si>
  <si>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</si>
  <si>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</si>
  <si>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</si>
  <si>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</si>
  <si>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</si>
  <si>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</si>
  <si>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</si>
  <si>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</si>
  <si>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</si>
  <si>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</si>
  <si>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</si>
  <si>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</si>
  <si>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</si>
  <si>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</si>
  <si>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</si>
  <si>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</si>
  <si>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</si>
  <si>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</si>
  <si>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</si>
  <si>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</si>
  <si>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</si>
  <si>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</si>
  <si>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</si>
  <si>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</si>
  <si>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</si>
  <si>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</si>
  <si>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</si>
  <si>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</si>
  <si>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</si>
  <si>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</si>
  <si>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</si>
  <si>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</si>
  <si>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</si>
  <si>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</si>
  <si>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</si>
  <si>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</si>
  <si>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</si>
  <si>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</si>
  <si>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</si>
  <si>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</si>
  <si>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</si>
  <si>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</si>
  <si>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</si>
  <si>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</si>
  <si>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</si>
  <si>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</si>
  <si>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</si>
  <si>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</si>
  <si>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</si>
  <si>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</si>
  <si>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</si>
  <si>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</si>
  <si>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</si>
  <si>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</si>
  <si>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</si>
  <si>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</si>
  <si>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</si>
  <si>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</si>
  <si>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</si>
  <si>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</si>
  <si>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</si>
  <si>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</si>
  <si>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</si>
  <si>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</si>
  <si>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</si>
  <si>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</si>
  <si>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</si>
  <si>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</si>
  <si>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</si>
  <si>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</si>
  <si>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</si>
  <si>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</si>
  <si>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</si>
  <si>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</si>
  <si>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</si>
  <si>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</si>
  <si>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</si>
  <si>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</si>
  <si>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</si>
  <si>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</si>
  <si>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</si>
  <si>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</si>
  <si>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</si>
  <si>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</si>
  <si>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</si>
  <si>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</si>
  <si>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</si>
  <si>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</si>
  <si>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</si>
  <si>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</si>
  <si>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</si>
  <si>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</si>
  <si>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</si>
  <si>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</si>
  <si>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</si>
  <si>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</si>
  <si>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</si>
  <si>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</si>
  <si>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</si>
  <si>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</si>
  <si>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</si>
  <si>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</si>
  <si>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</si>
  <si>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</si>
  <si>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</si>
  <si>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</si>
  <si>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</si>
  <si>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</si>
  <si>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</si>
  <si>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</si>
  <si>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</si>
  <si>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</si>
  <si>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</si>
  <si>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</si>
  <si>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</si>
  <si>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</si>
  <si>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</si>
  <si>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</si>
  <si>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</si>
  <si>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</si>
  <si>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</si>
  <si>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</si>
  <si>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</si>
  <si>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</si>
  <si>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</si>
  <si>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</si>
  <si>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</si>
  <si>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</si>
  <si>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</si>
  <si>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</si>
  <si>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</si>
  <si>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</si>
  <si>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</si>
  <si>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</si>
  <si>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</si>
  <si>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</si>
  <si>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</si>
  <si>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</si>
  <si>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</si>
  <si>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</si>
  <si>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</si>
  <si>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</si>
  <si>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</si>
  <si>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</si>
  <si>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</si>
  <si>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</si>
  <si>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</si>
  <si>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</si>
  <si>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</si>
  <si>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</si>
  <si>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</si>
  <si>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</si>
  <si>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</si>
  <si>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</si>
  <si>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</si>
  <si>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</si>
  <si>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</si>
  <si>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</si>
  <si>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</si>
  <si>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</si>
  <si>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</si>
  <si>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</si>
  <si>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</si>
  <si>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</si>
  <si>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</si>
  <si>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</si>
  <si>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</si>
  <si>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</si>
  <si>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</si>
  <si>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</si>
  <si>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</si>
  <si>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</si>
  <si>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</si>
  <si>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</si>
  <si>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</si>
  <si>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</si>
  <si>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</si>
  <si>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</si>
  <si>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</si>
  <si>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</si>
  <si>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</si>
  <si>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</si>
  <si>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</si>
  <si>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</si>
  <si>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</si>
  <si>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</si>
  <si>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</si>
  <si>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</si>
  <si>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</si>
  <si>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</si>
  <si>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</si>
  <si>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</si>
  <si>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</si>
  <si>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</si>
  <si>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</si>
  <si>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</si>
  <si>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</si>
  <si>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</si>
  <si>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</si>
  <si>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</si>
  <si>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</si>
  <si>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</si>
  <si>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</si>
  <si>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</si>
  <si>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</si>
  <si>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</si>
  <si>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</si>
  <si>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</si>
  <si>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</si>
  <si>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</si>
  <si>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</si>
  <si>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</si>
  <si>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</si>
  <si>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</si>
  <si>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</si>
  <si>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</si>
  <si>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</si>
  <si>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</si>
  <si>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</si>
  <si>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</si>
  <si>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</si>
  <si>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</si>
  <si>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</si>
  <si>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</si>
  <si>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</si>
  <si>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</si>
  <si>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</si>
  <si>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</si>
  <si>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</si>
  <si>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</si>
  <si>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</si>
  <si>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</si>
  <si>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</si>
  <si>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</si>
  <si>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</si>
  <si>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</si>
  <si>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</si>
  <si>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</si>
  <si>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</si>
  <si>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</si>
  <si>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</si>
  <si>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</si>
  <si>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</si>
  <si>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</si>
  <si>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</si>
  <si>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</si>
  <si>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</si>
  <si>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</si>
  <si>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</si>
  <si>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</si>
  <si>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</si>
  <si>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</si>
  <si>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</si>
  <si>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</si>
  <si>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</si>
  <si>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</si>
  <si>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</si>
  <si>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</si>
  <si>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</si>
  <si>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</si>
  <si>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</si>
  <si>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</si>
  <si>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</si>
  <si>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</si>
  <si>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</si>
  <si>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</si>
  <si>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</si>
  <si>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</si>
  <si>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</si>
  <si>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</si>
  <si>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</si>
  <si>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</si>
  <si>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</si>
  <si>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</si>
  <si>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</si>
  <si>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</si>
  <si>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</si>
  <si>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</si>
  <si>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</si>
  <si>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</si>
  <si>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</si>
  <si>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</si>
  <si>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</si>
  <si>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</si>
  <si>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</si>
  <si>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</si>
  <si>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</si>
  <si>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</si>
  <si>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</si>
  <si>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</si>
  <si>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</si>
  <si>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</si>
  <si>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</si>
  <si>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</si>
  <si>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</si>
  <si>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</si>
  <si>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</si>
  <si>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</si>
  <si>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</si>
  <si>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</si>
  <si>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</si>
  <si>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</si>
  <si>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</si>
  <si>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</si>
  <si>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</si>
  <si>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</si>
  <si>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</si>
  <si>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</si>
  <si>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</si>
  <si>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</si>
  <si>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</si>
  <si>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</si>
  <si>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</si>
  <si>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</si>
  <si>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</si>
  <si>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</si>
  <si>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</si>
  <si>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</si>
  <si>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</si>
  <si>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</si>
  <si>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</si>
  <si>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</si>
  <si>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</si>
  <si>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</si>
  <si>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</si>
  <si>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</si>
  <si>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</si>
  <si>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</si>
  <si>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</si>
  <si>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</si>
  <si>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</si>
  <si>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</si>
  <si>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</si>
  <si>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</si>
  <si>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</si>
  <si>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</si>
  <si>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</si>
  <si>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</si>
  <si>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</si>
  <si>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</si>
  <si>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</si>
  <si>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</si>
  <si>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</si>
  <si>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</si>
  <si>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</si>
  <si>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</si>
  <si>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</si>
  <si>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</si>
  <si>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</si>
  <si>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</si>
  <si>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</si>
  <si>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</si>
  <si>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</si>
  <si>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</si>
  <si>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</si>
  <si>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</si>
  <si>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</si>
  <si>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</si>
  <si>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</si>
  <si>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</si>
  <si>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</si>
  <si>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</si>
  <si>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</si>
  <si>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</si>
  <si>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</si>
  <si>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</si>
  <si>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</si>
  <si>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</si>
  <si>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</si>
  <si>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</si>
  <si>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</si>
  <si>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</si>
  <si>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</si>
  <si>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</si>
  <si>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</si>
  <si>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</si>
  <si>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</si>
  <si>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</si>
  <si>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</si>
  <si>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</si>
  <si>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</si>
  <si>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</si>
  <si>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</si>
  <si>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</si>
  <si>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</si>
  <si>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</si>
  <si>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</si>
  <si>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</si>
  <si>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</si>
  <si>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</si>
  <si>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</si>
  <si>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</si>
  <si>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</si>
  <si>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</si>
  <si>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</si>
  <si>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</si>
  <si>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</si>
  <si>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</si>
  <si>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</si>
  <si>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</si>
  <si>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</si>
  <si>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</si>
  <si>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</si>
  <si>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</si>
  <si>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</si>
  <si>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</si>
  <si>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</si>
  <si>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</si>
  <si>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</si>
  <si>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</si>
  <si>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</si>
  <si>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</si>
  <si>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</si>
  <si>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</si>
  <si>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</si>
  <si>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</si>
  <si>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</si>
  <si>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</si>
  <si>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</si>
  <si>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</si>
  <si>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</si>
  <si>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</si>
  <si>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</si>
  <si>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</si>
  <si>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</si>
  <si>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</si>
  <si>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</si>
  <si>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</si>
  <si>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</si>
  <si>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</si>
  <si>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</si>
  <si>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</si>
  <si>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</si>
  <si>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</si>
  <si>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</si>
  <si>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</si>
  <si>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</si>
  <si>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</si>
  <si>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</si>
  <si>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</si>
  <si>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</si>
  <si>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</si>
  <si>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</si>
  <si>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</si>
  <si>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</si>
  <si>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</si>
  <si>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</si>
  <si>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</si>
  <si>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</si>
  <si>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</si>
  <si>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</si>
  <si>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</si>
  <si>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</si>
  <si>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</si>
  <si>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</si>
  <si>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</si>
  <si>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</si>
  <si>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</si>
  <si>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</si>
  <si>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</si>
  <si>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</si>
  <si>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</si>
  <si>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</si>
  <si>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</si>
  <si>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</si>
  <si>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</si>
  <si>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</si>
  <si>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</si>
  <si>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</si>
  <si>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</si>
  <si>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</si>
  <si>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</si>
  <si>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</si>
  <si>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</si>
  <si>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</si>
  <si>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</si>
  <si>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</si>
  <si>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</si>
  <si>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</si>
  <si>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</si>
  <si>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</si>
  <si>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</si>
  <si>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</si>
  <si>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</si>
  <si>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</si>
  <si>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</si>
  <si>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</si>
  <si>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</si>
  <si>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</si>
  <si>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</si>
  <si>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</si>
  <si>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</si>
  <si>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</si>
  <si>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</si>
  <si>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</si>
  <si>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</si>
  <si>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</si>
  <si>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</si>
  <si>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</si>
  <si>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</si>
  <si>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</si>
  <si>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</si>
  <si>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</si>
  <si>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</si>
  <si>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</si>
  <si>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</si>
  <si>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</si>
  <si>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</si>
  <si>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</si>
  <si>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</si>
  <si>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</si>
  <si>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</si>
  <si>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</si>
  <si>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</si>
  <si>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</si>
  <si>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</si>
  <si>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</si>
  <si>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</si>
  <si>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</si>
  <si>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</si>
  <si>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</si>
  <si>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</si>
  <si>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</si>
  <si>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</si>
  <si>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</si>
  <si>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</si>
  <si>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</si>
  <si>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</si>
  <si>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</si>
  <si>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</si>
  <si>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</si>
  <si>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</si>
  <si>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</si>
  <si>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</si>
  <si>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</si>
  <si>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</si>
  <si>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</si>
  <si>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</si>
  <si>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</si>
  <si>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</si>
  <si>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</si>
  <si>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</si>
  <si>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</si>
  <si>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</si>
  <si>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</si>
  <si>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</si>
  <si>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</si>
  <si>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</si>
  <si>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</si>
  <si>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</si>
  <si>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</si>
  <si>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</si>
  <si>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</si>
  <si>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</si>
  <si>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</si>
  <si>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</si>
  <si>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</si>
  <si>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</si>
  <si>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</si>
  <si>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</si>
  <si>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</si>
  <si>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</si>
  <si>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</si>
  <si>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</si>
  <si>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</si>
  <si>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</si>
  <si>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</si>
  <si>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</si>
  <si>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</si>
  <si>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</si>
  <si>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</si>
  <si>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</si>
  <si>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</si>
  <si>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</si>
  <si>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</si>
  <si>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</si>
  <si>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</si>
  <si>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</si>
  <si>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</si>
  <si>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</si>
  <si>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</si>
  <si>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</si>
  <si>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</si>
  <si>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</si>
  <si>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</si>
  <si>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</si>
  <si>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</si>
  <si>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</si>
  <si>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</si>
  <si>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</si>
  <si>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</si>
  <si>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</si>
  <si>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</si>
  <si>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</si>
  <si>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</si>
  <si>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</si>
  <si>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</si>
  <si>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</si>
  <si>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</si>
  <si>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</si>
  <si>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</si>
  <si>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</si>
  <si>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</si>
  <si>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</si>
  <si>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</si>
  <si>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</si>
  <si>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</si>
  <si>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</si>
  <si>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</si>
  <si>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</si>
  <si>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</si>
  <si>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</si>
  <si>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</si>
  <si>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</si>
  <si>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</si>
  <si>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</si>
  <si>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</si>
  <si>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</si>
  <si>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</si>
  <si>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</si>
  <si>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</si>
  <si>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</si>
  <si>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</si>
  <si>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</si>
  <si>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</si>
  <si>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</si>
  <si>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</si>
  <si>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</si>
  <si>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</si>
  <si>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</si>
  <si>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</si>
  <si>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</si>
  <si>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</si>
  <si>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</si>
  <si>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</si>
  <si>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</si>
  <si>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</si>
  <si>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</si>
  <si>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</si>
  <si>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</si>
  <si>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</si>
  <si>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</si>
  <si>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</si>
  <si>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</si>
  <si>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</si>
  <si>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</si>
  <si>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</si>
  <si>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</si>
  <si>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</si>
  <si>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</si>
  <si>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</si>
  <si>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</si>
  <si>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</si>
  <si>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</si>
  <si>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</si>
  <si>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</si>
  <si>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</si>
  <si>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</si>
  <si>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</si>
  <si>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</si>
  <si>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</si>
  <si>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</si>
  <si>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</si>
  <si>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</si>
  <si>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</si>
  <si>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</si>
  <si>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</si>
  <si>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</si>
  <si>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</si>
  <si>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</si>
  <si>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</si>
  <si>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</si>
  <si>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</si>
  <si>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</si>
  <si>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</si>
  <si>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</si>
  <si>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</si>
  <si>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</si>
  <si>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</si>
  <si>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</si>
  <si>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</si>
  <si>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</si>
  <si>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</si>
  <si>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</si>
  <si>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</si>
  <si>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</si>
  <si>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</si>
  <si>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</si>
  <si>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</si>
  <si>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</si>
  <si>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</si>
  <si>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</si>
  <si>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</si>
  <si>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</si>
  <si>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</si>
  <si>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</si>
  <si>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</si>
  <si>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</si>
  <si>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</si>
  <si>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</si>
  <si>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</si>
  <si>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</si>
  <si>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</si>
  <si>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</si>
  <si>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</si>
  <si>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</si>
  <si>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</si>
  <si>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</si>
  <si>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</si>
  <si>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</si>
  <si>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</si>
  <si>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</si>
  <si>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</si>
  <si>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</si>
  <si>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</si>
  <si>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</si>
  <si>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</si>
  <si>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</si>
  <si>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</si>
  <si>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</si>
  <si>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</si>
  <si>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</si>
  <si>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</si>
  <si>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</si>
  <si>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</si>
  <si>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</si>
  <si>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</si>
  <si>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</si>
  <si>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</si>
  <si>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</si>
  <si>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</si>
  <si>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</si>
  <si>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</si>
  <si>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</si>
  <si>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</si>
  <si>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</si>
  <si>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</si>
  <si>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</si>
  <si>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</si>
  <si>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</si>
  <si>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</si>
  <si>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</si>
  <si>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</si>
  <si>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</si>
  <si>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</si>
  <si>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</si>
  <si>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</si>
  <si>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</si>
  <si>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</si>
  <si>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</si>
  <si>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</si>
  <si>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</si>
  <si>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</si>
  <si>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</si>
  <si>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</si>
  <si>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</si>
  <si>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</si>
  <si>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</si>
  <si>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</si>
  <si>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</si>
  <si>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</si>
  <si>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</si>
  <si>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</si>
  <si>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</si>
  <si>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</si>
  <si>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</si>
  <si>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</si>
  <si>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</si>
  <si>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</si>
  <si>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</si>
  <si>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</si>
  <si>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</si>
  <si>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</si>
  <si>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</si>
  <si>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</si>
  <si>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</si>
  <si>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</si>
  <si>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</si>
  <si>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</si>
  <si>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</si>
  <si>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</si>
  <si>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</si>
  <si>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</si>
  <si>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</si>
  <si>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</si>
  <si>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</si>
  <si>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</si>
  <si>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</si>
  <si>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</si>
  <si>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</si>
  <si>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</si>
  <si>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</si>
  <si>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</si>
  <si>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</si>
  <si>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</si>
  <si>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</si>
  <si>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</si>
  <si>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</si>
  <si>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</si>
  <si>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</si>
  <si>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</si>
  <si>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</si>
  <si>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</si>
  <si>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</si>
  <si>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</si>
  <si>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</si>
  <si>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</si>
  <si>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</si>
  <si>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</si>
  <si>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</si>
  <si>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</si>
  <si>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</si>
  <si>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</si>
  <si>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</si>
  <si>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</si>
  <si>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</si>
  <si>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</si>
  <si>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</si>
  <si>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</si>
  <si>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</si>
  <si>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</si>
  <si>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</si>
  <si>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</si>
  <si>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</si>
  <si>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</si>
  <si>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</si>
  <si>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</si>
  <si>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</si>
  <si>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</si>
  <si>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</si>
  <si>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</si>
  <si>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</si>
  <si>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</si>
  <si>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</si>
  <si>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</si>
  <si>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</si>
  <si>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</si>
  <si>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</si>
  <si>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</si>
  <si>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</si>
  <si>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</si>
  <si>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</si>
  <si>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</si>
  <si>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</si>
  <si>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</si>
  <si>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</si>
  <si>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</si>
  <si>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</si>
  <si>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</si>
  <si>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</si>
  <si>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</si>
  <si>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</si>
  <si>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</si>
  <si>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</si>
  <si>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</si>
  <si>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</si>
  <si>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</si>
  <si>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</si>
  <si>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</si>
  <si>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</si>
  <si>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</si>
  <si>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</si>
  <si>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</si>
  <si>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</si>
  <si>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</si>
  <si>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</si>
  <si>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</si>
  <si>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</si>
  <si>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</si>
  <si>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</si>
  <si>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</si>
  <si>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</si>
  <si>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</si>
  <si>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</si>
  <si>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</si>
  <si>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</si>
  <si>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</si>
  <si>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</si>
  <si>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</si>
  <si>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</si>
  <si>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</si>
  <si>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</si>
  <si>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</si>
  <si>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</si>
  <si>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</si>
  <si>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</si>
  <si>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</si>
  <si>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</si>
  <si>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</si>
  <si>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</si>
  <si>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</si>
  <si>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</si>
  <si>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</si>
  <si>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</si>
  <si>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</si>
  <si>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</si>
  <si>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</si>
  <si>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</si>
  <si>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</si>
  <si>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</si>
  <si>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</si>
  <si>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AIB Mortgage Bank u.c.</t>
  </si>
  <si>
    <t>Cut-off Date: 25/03/22</t>
  </si>
  <si>
    <t>Reporting Date: 31/03/22</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</si>
  <si>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</si>
  <si>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</si>
  <si>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</si>
  <si>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</si>
  <si>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</si>
  <si>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</si>
  <si>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</si>
  <si>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</si>
  <si>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</si>
  <si>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</si>
  <si>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</si>
  <si>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</si>
  <si>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</si>
  <si>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</si>
  <si>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</si>
  <si>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</si>
  <si>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</si>
  <si>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</si>
  <si>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</si>
  <si>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</si>
  <si>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</si>
  <si>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</si>
  <si>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</si>
  <si>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</si>
  <si>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</si>
  <si>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</si>
  <si>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</si>
  <si>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</si>
  <si>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</si>
  <si>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</si>
  <si>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</si>
  <si>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</si>
  <si>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</si>
  <si>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</si>
  <si>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</si>
  <si>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</si>
  <si>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</si>
  <si>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</si>
  <si>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</si>
  <si>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</si>
  <si>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</si>
  <si>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</si>
  <si>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</si>
  <si>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</si>
  <si>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</si>
  <si>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</si>
  <si>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</si>
  <si>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</si>
  <si>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</si>
  <si>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</si>
  <si>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</si>
  <si>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</si>
  <si>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</si>
  <si>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</si>
  <si>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</si>
  <si>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</si>
  <si>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</si>
  <si>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</si>
  <si>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</si>
  <si>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</si>
  <si>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</si>
  <si>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</si>
  <si>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</si>
  <si>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</si>
  <si>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</si>
  <si>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</si>
  <si>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</si>
  <si>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</si>
  <si>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</si>
  <si>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</si>
  <si>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</si>
  <si>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</si>
  <si>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</si>
  <si>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</si>
  <si>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</si>
  <si>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</si>
  <si>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€40.1bn</t>
  </si>
  <si>
    <t>€41.4bn</t>
  </si>
  <si>
    <t>€43.5bn</t>
  </si>
  <si>
    <t>Total Number of Accounts</t>
  </si>
  <si>
    <t>Total Number of Properties</t>
  </si>
  <si>
    <t>Aggregate Balance of the Mortgages</t>
  </si>
  <si>
    <t>€15.3bn</t>
  </si>
  <si>
    <t>€15.5bn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</si>
  <si>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</si>
  <si>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</si>
  <si>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</si>
  <si>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</si>
  <si>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</si>
  <si>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96 Months</t>
  </si>
  <si>
    <t>95 Months</t>
  </si>
  <si>
    <t>94 Months</t>
  </si>
  <si>
    <t>Weighted Average Remaining Term</t>
  </si>
  <si>
    <t>19.2 Years</t>
  </si>
  <si>
    <t>19.3 Years</t>
  </si>
  <si>
    <t>19.4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</si>
  <si>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</si>
  <si>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</si>
  <si>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</si>
  <si>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</si>
  <si>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</si>
  <si>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</si>
  <si>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</si>
  <si>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</si>
  <si>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</si>
  <si>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</si>
  <si>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</si>
  <si>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</si>
  <si>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</si>
  <si>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</si>
  <si>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</si>
  <si>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</si>
  <si>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</si>
  <si>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</si>
  <si>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</si>
  <si>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</si>
  <si>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</si>
  <si>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</si>
  <si>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</si>
  <si>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</si>
  <si>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</si>
  <si>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</si>
  <si>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</si>
  <si>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</si>
  <si>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€10.175bn</t>
  </si>
  <si>
    <t>Duration</t>
  </si>
  <si>
    <t>3.67 Years</t>
  </si>
  <si>
    <t>3.65 Years</t>
  </si>
  <si>
    <t>3.40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</si>
  <si>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</si>
  <si>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</si>
  <si>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</si>
  <si>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</si>
  <si>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</si>
  <si>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</si>
  <si>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</si>
  <si>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</si>
  <si>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</si>
  <si>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</si>
  <si>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</si>
  <si>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</si>
  <si>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</si>
  <si>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</si>
  <si>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</si>
  <si>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</si>
  <si>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</si>
  <si>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</si>
  <si>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</si>
  <si>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</si>
  <si>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</si>
  <si>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</si>
  <si>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</si>
  <si>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</si>
  <si>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180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</si>
  <si>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</si>
  <si>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</si>
  <si>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</si>
  <si>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</si>
  <si>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</si>
  <si>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</si>
  <si>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</si>
  <si>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</si>
  <si>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</si>
  <si>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</si>
  <si>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€44.5bn</t>
  </si>
  <si>
    <t>93 Months</t>
  </si>
  <si>
    <t>19.5 Years</t>
  </si>
  <si>
    <t>3.44 Years</t>
  </si>
  <si>
    <t>Allied Irish Banks plc</t>
  </si>
  <si>
    <t>3U8WV1YX2VMUHH7Z1Q21</t>
  </si>
  <si>
    <t>IRS</t>
  </si>
  <si>
    <t>2G5BKIC2CB69PRJH1W31</t>
  </si>
  <si>
    <t>Mazars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</si>
</sst>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4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24" fillId="4" borderId="0"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10"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36" xfId="10"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10" applyNumberFormat="1" applyFont="1" applyFill="1" applyBorder="1" applyAlignment="1">
      <alignment horizontal="center" vertical="center"/>
    </xf>
    <xf numFmtId="0" fontId="24" fillId="9" borderId="33" xfId="4" applyFill="1" applyBorder="1"/>
    <xf numFmtId="0" fontId="43" fillId="8" borderId="13" xfId="4" applyFont="1" applyFill="1" applyBorder="1"/>
    <xf numFmtId="0" fontId="47" fillId="4" borderId="12" xfId="4" applyFont="1" applyFill="1" applyBorder="1" applyAlignment="1">
      <alignment horizontal="center"/>
    </xf>
    <xf numFmtId="0" fontId="24" fillId="9" borderId="33" xfId="4" applyFill="1" applyBorder="1" applyAlignment="1">
      <alignment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10"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9" borderId="36" xfId="4" applyFill="1" applyBorder="1" applyAlignment="1">
      <alignment vertical="center"/>
    </xf>
    <xf numFmtId="0" fontId="46" fillId="9" borderId="36" xfId="4" applyFont="1" applyFill="1" applyBorder="1" applyAlignment="1">
      <alignment vertical="center"/>
    </xf>
    <xf numFmtId="0" fontId="45" fillId="9" borderId="36" xfId="4" applyFont="1" applyFill="1" applyBorder="1" applyAlignment="1">
      <alignment vertical="center"/>
    </xf>
    <xf numFmtId="10" fontId="45" fillId="4" borderId="36" xfId="10" applyNumberFormat="1" applyFont="1" applyFill="1" applyBorder="1" applyAlignment="1">
      <alignment horizontal="center" vertical="center"/>
    </xf>
    <xf numFmtId="171" fontId="45" fillId="4" borderId="36" xfId="4" applyNumberFormat="1" applyFont="1" applyFill="1" applyBorder="1" applyAlignment="1">
      <alignment horizontal="center" vertical="center"/>
    </xf>
    <xf numFmtId="10" fontId="45" fillId="4" borderId="36" xfId="4" applyNumberFormat="1" applyFont="1" applyFill="1" applyBorder="1" applyAlignment="1">
      <alignment horizontal="center" vertical="center"/>
    </xf>
    <xf numFmtId="0" fontId="45" fillId="9" borderId="38" xfId="4" applyFont="1" applyFill="1" applyBorder="1" applyAlignment="1">
      <alignment vertical="center"/>
    </xf>
    <xf numFmtId="172" fontId="45" fillId="4" borderId="38" xfId="4" applyNumberFormat="1" applyFont="1" applyFill="1" applyBorder="1" applyAlignment="1">
      <alignment horizontal="center" vertical="center"/>
    </xf>
    <xf numFmtId="172" fontId="45" fillId="0" borderId="38" xfId="4" applyNumberFormat="1" applyFont="1" applyFill="1" applyBorder="1" applyAlignment="1">
      <alignment horizontal="center" vertical="center"/>
    </xf>
    <xf numFmtId="0" fontId="24" fillId="4" borderId="0" xfId="4" applyFill="1" applyBorder="1"/>
    <xf numFmtId="0" fontId="24" fillId="4" borderId="34" xfId="4" applyFill="1" applyBorder="1"/>
    <xf numFmtId="0" fontId="48" fillId="4" borderId="35" xfId="4" applyFont="1" applyFill="1" applyBorder="1" applyAlignment="1">
      <alignment horizontal="center"/>
    </xf>
    <xf numFmtId="3" fontId="49" fillId="4" borderId="36" xfId="4" applyNumberFormat="1" applyFont="1" applyFill="1" applyBorder="1" applyAlignment="1">
      <alignment horizontal="center" vertical="center"/>
    </xf>
    <xf numFmtId="173" fontId="49" fillId="4" borderId="36" xfId="4" applyNumberFormat="1" applyFont="1" applyFill="1" applyBorder="1" applyAlignment="1">
      <alignment horizontal="center" vertical="center"/>
    </xf>
    <xf numFmtId="166" fontId="49" fillId="4" borderId="36" xfId="4" applyNumberFormat="1" applyFont="1" applyFill="1" applyBorder="1" applyAlignment="1">
      <alignment horizontal="center" vertical="center"/>
    </xf>
    <xf numFmtId="166" fontId="49" fillId="0" borderId="36" xfId="4" applyNumberFormat="1" applyFont="1" applyFill="1" applyBorder="1" applyAlignment="1">
      <alignment horizontal="center" vertical="center"/>
    </xf>
    <xf numFmtId="4" fontId="49" fillId="4" borderId="33" xfId="4" applyNumberFormat="1" applyFont="1" applyFill="1" applyBorder="1" applyAlignment="1">
      <alignment horizontal="center" vertical="center" wrapText="1"/>
    </xf>
    <xf numFmtId="4" fontId="49"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8" fillId="9" borderId="33" xfId="4" applyFont="1" applyFill="1" applyBorder="1"/>
    <xf numFmtId="4" fontId="24" fillId="4" borderId="0" xfId="4" applyNumberFormat="1" applyFont="1" applyFill="1" applyBorder="1" applyAlignment="1">
      <alignment horizontal="center"/>
    </xf>
    <xf numFmtId="4" fontId="48" fillId="4" borderId="34"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8" fillId="4" borderId="11" xfId="4" applyNumberFormat="1" applyFont="1" applyFill="1" applyBorder="1" applyAlignment="1">
      <alignment horizontal="center"/>
    </xf>
    <xf numFmtId="0" fontId="24" fillId="9" borderId="40" xfId="4" applyFill="1" applyBorder="1"/>
    <xf numFmtId="0" fontId="48" fillId="4" borderId="40" xfId="4" applyFont="1" applyFill="1" applyBorder="1" applyAlignment="1">
      <alignment horizontal="center"/>
    </xf>
    <xf numFmtId="168" fontId="45" fillId="4" borderId="34" xfId="4" applyNumberFormat="1" applyFont="1" applyFill="1" applyBorder="1" applyAlignment="1">
      <alignment horizontal="center" vertical="center"/>
    </xf>
    <xf numFmtId="43" fontId="0" fillId="0" borderId="0" xfId="9" applyFont="1"/>
    <xf numFmtId="9" fontId="45" fillId="4" borderId="36" xfId="10" applyFont="1" applyFill="1" applyBorder="1" applyAlignment="1">
      <alignment horizontal="center" vertical="center"/>
    </xf>
    <xf numFmtId="173" fontId="45" fillId="4" borderId="36" xfId="4" applyNumberFormat="1" applyFont="1" applyFill="1" applyBorder="1" applyAlignment="1">
      <alignment horizontal="center" vertical="center"/>
    </xf>
    <xf numFmtId="174" fontId="45" fillId="4" borderId="36"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45"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8"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0" fontId="0" fillId="0" borderId="34" xfId="0" applyBorder="1"/>
    <xf numFmtId="0" fontId="24" fillId="4" borderId="41" xfId="4" applyFill="1" applyBorder="1" applyAlignment="1">
      <alignment horizontal="center"/>
    </xf>
    <xf numFmtId="0" fontId="0" fillId="0" borderId="11" xfId="0" applyBorder="1"/>
    <xf numFmtId="0" fontId="0" fillId="0" borderId="35" xfId="0" applyBorder="1"/>
    <xf numFmtId="0" fontId="0" fillId="0" borderId="36" xfId="0" applyBorder="1"/>
    <xf numFmtId="0" fontId="24" fillId="4" borderId="41" xfId="4" applyFill="1" applyBorder="1"/>
    <xf numFmtId="0" fontId="48" fillId="4" borderId="36" xfId="4" applyFont="1" applyFill="1" applyBorder="1" applyAlignment="1">
      <alignment horizontal="center"/>
    </xf>
    <xf numFmtId="0" fontId="47" fillId="4" borderId="10" xfId="4" applyFont="1" applyFill="1" applyBorder="1" applyAlignment="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49" fillId="4" borderId="33" xfId="4" applyNumberFormat="1" applyFont="1" applyFill="1" applyBorder="1" applyAlignment="1">
      <alignment horizontal="center" vertical="center" wrapText="1"/>
    </xf>
    <xf numFmtId="4" fontId="49" fillId="4" borderId="0" xfId="4" applyNumberFormat="1" applyFont="1" applyFill="1" applyBorder="1" applyAlignment="1">
      <alignment horizontal="center" vertical="center" wrapText="1"/>
    </xf>
    <xf numFmtId="4" fontId="49" fillId="4" borderId="34" xfId="4" applyNumberFormat="1" applyFont="1" applyFill="1" applyBorder="1" applyAlignment="1">
      <alignment horizontal="center" vertical="center" wrapText="1"/>
    </xf>
    <xf numFmtId="4" fontId="14" fillId="4" borderId="37" xfId="2" applyNumberFormat="1" applyFill="1" applyBorder="1" applyAlignment="1">
      <alignment horizontal="center" vertical="center"/>
    </xf>
    <xf numFmtId="4" fontId="14" fillId="4" borderId="39"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5"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0" fontId="2" fillId="9" borderId="40" xfId="4" applyFont="1" applyFill="1" applyBorder="1" applyAlignment="1">
      <alignment horizontal="left" vertical="center" wrapText="1"/>
    </xf>
    <xf numFmtId="0" fontId="2" fillId="9" borderId="41" xfId="0" applyFont="1" applyFill="1" applyBorder="1" applyAlignment="1">
      <alignment horizontal="left" vertical="center" wrapText="1"/>
    </xf>
    <xf numFmtId="0" fontId="2" fillId="9" borderId="42"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86388</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67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ateral%20Management%20Unit/External%20Reporting/9.%20HTT%20&amp;%20Quarterly%20website%20update/2022/Q1%202022/Detailed%20Pool%20Info_Marc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12">
          <cell r="E112">
            <v>5.5826019851075879E-3</v>
          </cell>
        </row>
        <row r="113">
          <cell r="E113">
            <v>3.4809165318906137E-3</v>
          </cell>
        </row>
        <row r="114">
          <cell r="E114">
            <v>7.5529320974985017E-4</v>
          </cell>
        </row>
        <row r="115">
          <cell r="E115">
            <v>5.9109903371727408E-4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election activeCell="A15" sqref="A15"/>
    </sheetView>
  </sheetViews>
  <sheetFormatPr defaultColWidth="9.140625" defaultRowHeight="15" x14ac:dyDescent="0.25"/>
  <cols>
    <col min="1" max="1" width="242" style="2" customWidth="1"/>
    <col min="2" max="16384" width="9.140625" style="2"/>
  </cols>
  <sheetData>
    <row r="1" spans="1:1" ht="31.5" x14ac:dyDescent="0.25">
      <c r="A1" s="23" t="s">
        <v>1208</v>
      </c>
    </row>
    <row r="3" spans="1:1" x14ac:dyDescent="0.25">
      <c r="A3" s="86"/>
    </row>
    <row r="4" spans="1:1" ht="34.5" x14ac:dyDescent="0.25">
      <c r="A4" s="87" t="s">
        <v>1209</v>
      </c>
    </row>
    <row r="5" spans="1:1" ht="34.5" x14ac:dyDescent="0.25">
      <c r="A5" s="87" t="s">
        <v>1210</v>
      </c>
    </row>
    <row r="6" spans="1:1" ht="34.5" x14ac:dyDescent="0.25">
      <c r="A6" s="87" t="s">
        <v>1211</v>
      </c>
    </row>
    <row r="7" spans="1:1" ht="17.25" x14ac:dyDescent="0.25">
      <c r="A7" s="87"/>
    </row>
    <row r="8" spans="1:1" ht="18.75" x14ac:dyDescent="0.25">
      <c r="A8" s="88" t="s">
        <v>1212</v>
      </c>
    </row>
    <row r="9" spans="1:1" ht="34.5" x14ac:dyDescent="0.3">
      <c r="A9" s="97" t="s">
        <v>1375</v>
      </c>
    </row>
    <row r="10" spans="1:1" ht="69" x14ac:dyDescent="0.25">
      <c r="A10" s="90" t="s">
        <v>1213</v>
      </c>
    </row>
    <row r="11" spans="1:1" ht="34.5" x14ac:dyDescent="0.25">
      <c r="A11" s="90" t="s">
        <v>1214</v>
      </c>
    </row>
    <row r="12" spans="1:1" ht="17.25" x14ac:dyDescent="0.25">
      <c r="A12" s="90" t="s">
        <v>1215</v>
      </c>
    </row>
    <row r="13" spans="1:1" ht="17.25" x14ac:dyDescent="0.25">
      <c r="A13" s="90" t="s">
        <v>1216</v>
      </c>
    </row>
    <row r="14" spans="1:1" ht="34.5" x14ac:dyDescent="0.25">
      <c r="A14" s="90" t="s">
        <v>1217</v>
      </c>
    </row>
    <row r="15" spans="1:1" ht="17.25" x14ac:dyDescent="0.25">
      <c r="A15" s="90"/>
    </row>
    <row r="16" spans="1:1" ht="18.75" x14ac:dyDescent="0.25">
      <c r="A16" s="88" t="s">
        <v>1218</v>
      </c>
    </row>
    <row r="17" spans="1:1" ht="17.25" x14ac:dyDescent="0.25">
      <c r="A17" s="91" t="s">
        <v>1219</v>
      </c>
    </row>
    <row r="18" spans="1:1" ht="34.5" x14ac:dyDescent="0.25">
      <c r="A18" s="92" t="s">
        <v>1220</v>
      </c>
    </row>
    <row r="19" spans="1:1" ht="34.5" x14ac:dyDescent="0.25">
      <c r="A19" s="92" t="s">
        <v>1221</v>
      </c>
    </row>
    <row r="20" spans="1:1" ht="51.75" x14ac:dyDescent="0.25">
      <c r="A20" s="92" t="s">
        <v>1222</v>
      </c>
    </row>
    <row r="21" spans="1:1" ht="86.25" x14ac:dyDescent="0.25">
      <c r="A21" s="92" t="s">
        <v>1223</v>
      </c>
    </row>
    <row r="22" spans="1:1" ht="51.75" x14ac:dyDescent="0.25">
      <c r="A22" s="92" t="s">
        <v>1224</v>
      </c>
    </row>
    <row r="23" spans="1:1" ht="34.5" x14ac:dyDescent="0.25">
      <c r="A23" s="92" t="s">
        <v>1225</v>
      </c>
    </row>
    <row r="24" spans="1:1" ht="17.25" x14ac:dyDescent="0.25">
      <c r="A24" s="92" t="s">
        <v>1226</v>
      </c>
    </row>
    <row r="25" spans="1:1" ht="17.25" x14ac:dyDescent="0.25">
      <c r="A25" s="91" t="s">
        <v>1227</v>
      </c>
    </row>
    <row r="26" spans="1:1" ht="51.75" x14ac:dyDescent="0.3">
      <c r="A26" s="93" t="s">
        <v>1228</v>
      </c>
    </row>
    <row r="27" spans="1:1" ht="17.25" x14ac:dyDescent="0.3">
      <c r="A27" s="93" t="s">
        <v>1229</v>
      </c>
    </row>
    <row r="28" spans="1:1" ht="17.25" x14ac:dyDescent="0.25">
      <c r="A28" s="91" t="s">
        <v>1230</v>
      </c>
    </row>
    <row r="29" spans="1:1" ht="34.5" x14ac:dyDescent="0.25">
      <c r="A29" s="92" t="s">
        <v>1231</v>
      </c>
    </row>
    <row r="30" spans="1:1" ht="34.5" x14ac:dyDescent="0.25">
      <c r="A30" s="92" t="s">
        <v>1232</v>
      </c>
    </row>
    <row r="31" spans="1:1" ht="34.5" x14ac:dyDescent="0.25">
      <c r="A31" s="92" t="s">
        <v>1233</v>
      </c>
    </row>
    <row r="32" spans="1:1" ht="34.5" x14ac:dyDescent="0.25">
      <c r="A32" s="92" t="s">
        <v>1234</v>
      </c>
    </row>
    <row r="33" spans="1:1" ht="17.25" x14ac:dyDescent="0.25">
      <c r="A33" s="92"/>
    </row>
    <row r="34" spans="1:1" ht="18.75" x14ac:dyDescent="0.25">
      <c r="A34" s="88" t="s">
        <v>1235</v>
      </c>
    </row>
    <row r="35" spans="1:1" ht="17.25" x14ac:dyDescent="0.25">
      <c r="A35" s="91" t="s">
        <v>1236</v>
      </c>
    </row>
    <row r="36" spans="1:1" ht="34.5" x14ac:dyDescent="0.25">
      <c r="A36" s="92" t="s">
        <v>1237</v>
      </c>
    </row>
    <row r="37" spans="1:1" ht="34.5" x14ac:dyDescent="0.25">
      <c r="A37" s="92" t="s">
        <v>1238</v>
      </c>
    </row>
    <row r="38" spans="1:1" ht="34.5" x14ac:dyDescent="0.25">
      <c r="A38" s="92" t="s">
        <v>1239</v>
      </c>
    </row>
    <row r="39" spans="1:1" ht="17.25" x14ac:dyDescent="0.25">
      <c r="A39" s="92" t="s">
        <v>1240</v>
      </c>
    </row>
    <row r="40" spans="1:1" ht="34.5" x14ac:dyDescent="0.25">
      <c r="A40" s="92" t="s">
        <v>1241</v>
      </c>
    </row>
    <row r="41" spans="1:1" ht="17.25" x14ac:dyDescent="0.25">
      <c r="A41" s="91" t="s">
        <v>1242</v>
      </c>
    </row>
    <row r="42" spans="1:1" ht="17.25" x14ac:dyDescent="0.25">
      <c r="A42" s="92" t="s">
        <v>1243</v>
      </c>
    </row>
    <row r="43" spans="1:1" ht="17.25" x14ac:dyDescent="0.3">
      <c r="A43" s="93" t="s">
        <v>1244</v>
      </c>
    </row>
    <row r="44" spans="1:1" ht="17.25" x14ac:dyDescent="0.25">
      <c r="A44" s="91" t="s">
        <v>1245</v>
      </c>
    </row>
    <row r="45" spans="1:1" ht="34.5" x14ac:dyDescent="0.3">
      <c r="A45" s="93" t="s">
        <v>1246</v>
      </c>
    </row>
    <row r="46" spans="1:1" ht="34.5" x14ac:dyDescent="0.25">
      <c r="A46" s="92" t="s">
        <v>1247</v>
      </c>
    </row>
    <row r="47" spans="1:1" ht="34.5" x14ac:dyDescent="0.25">
      <c r="A47" s="92" t="s">
        <v>1248</v>
      </c>
    </row>
    <row r="48" spans="1:1" ht="17.25" x14ac:dyDescent="0.25">
      <c r="A48" s="92" t="s">
        <v>1249</v>
      </c>
    </row>
    <row r="49" spans="1:1" ht="17.25" x14ac:dyDescent="0.3">
      <c r="A49" s="93" t="s">
        <v>1250</v>
      </c>
    </row>
    <row r="50" spans="1:1" ht="17.25" x14ac:dyDescent="0.25">
      <c r="A50" s="91" t="s">
        <v>1251</v>
      </c>
    </row>
    <row r="51" spans="1:1" ht="34.5" x14ac:dyDescent="0.3">
      <c r="A51" s="93" t="s">
        <v>1252</v>
      </c>
    </row>
    <row r="52" spans="1:1" ht="17.25" x14ac:dyDescent="0.25">
      <c r="A52" s="92" t="s">
        <v>1253</v>
      </c>
    </row>
    <row r="53" spans="1:1" ht="34.5" x14ac:dyDescent="0.3">
      <c r="A53" s="93" t="s">
        <v>1254</v>
      </c>
    </row>
    <row r="54" spans="1:1" ht="17.25" x14ac:dyDescent="0.25">
      <c r="A54" s="91" t="s">
        <v>1255</v>
      </c>
    </row>
    <row r="55" spans="1:1" ht="17.25" x14ac:dyDescent="0.3">
      <c r="A55" s="93" t="s">
        <v>1256</v>
      </c>
    </row>
    <row r="56" spans="1:1" ht="34.5" x14ac:dyDescent="0.25">
      <c r="A56" s="92" t="s">
        <v>1257</v>
      </c>
    </row>
    <row r="57" spans="1:1" ht="17.25" x14ac:dyDescent="0.25">
      <c r="A57" s="92" t="s">
        <v>1258</v>
      </c>
    </row>
    <row r="58" spans="1:1" ht="17.25" x14ac:dyDescent="0.25">
      <c r="A58" s="92" t="s">
        <v>1259</v>
      </c>
    </row>
    <row r="59" spans="1:1" ht="17.25" x14ac:dyDescent="0.25">
      <c r="A59" s="91" t="s">
        <v>1260</v>
      </c>
    </row>
    <row r="60" spans="1:1" ht="34.5" x14ac:dyDescent="0.25">
      <c r="A60" s="92" t="s">
        <v>1261</v>
      </c>
    </row>
    <row r="61" spans="1:1" ht="17.25" x14ac:dyDescent="0.25">
      <c r="A61" s="94"/>
    </row>
    <row r="62" spans="1:1" ht="18.75" x14ac:dyDescent="0.25">
      <c r="A62" s="88" t="s">
        <v>1262</v>
      </c>
    </row>
    <row r="63" spans="1:1" ht="17.25" x14ac:dyDescent="0.25">
      <c r="A63" s="91" t="s">
        <v>1263</v>
      </c>
    </row>
    <row r="64" spans="1:1" ht="34.5" x14ac:dyDescent="0.25">
      <c r="A64" s="92" t="s">
        <v>1264</v>
      </c>
    </row>
    <row r="65" spans="1:1" ht="17.25" x14ac:dyDescent="0.25">
      <c r="A65" s="92" t="s">
        <v>1265</v>
      </c>
    </row>
    <row r="66" spans="1:1" ht="34.5" x14ac:dyDescent="0.25">
      <c r="A66" s="90" t="s">
        <v>1266</v>
      </c>
    </row>
    <row r="67" spans="1:1" ht="34.5" x14ac:dyDescent="0.25">
      <c r="A67" s="90" t="s">
        <v>1267</v>
      </c>
    </row>
    <row r="68" spans="1:1" ht="34.5" x14ac:dyDescent="0.25">
      <c r="A68" s="90" t="s">
        <v>1268</v>
      </c>
    </row>
    <row r="69" spans="1:1" ht="17.25" x14ac:dyDescent="0.25">
      <c r="A69" s="95" t="s">
        <v>1269</v>
      </c>
    </row>
    <row r="70" spans="1:1" ht="51.75" x14ac:dyDescent="0.25">
      <c r="A70" s="90" t="s">
        <v>1270</v>
      </c>
    </row>
    <row r="71" spans="1:1" ht="17.25" x14ac:dyDescent="0.25">
      <c r="A71" s="90" t="s">
        <v>1271</v>
      </c>
    </row>
    <row r="72" spans="1:1" ht="17.25" x14ac:dyDescent="0.25">
      <c r="A72" s="95" t="s">
        <v>1272</v>
      </c>
    </row>
    <row r="73" spans="1:1" ht="17.25" x14ac:dyDescent="0.25">
      <c r="A73" s="90" t="s">
        <v>1273</v>
      </c>
    </row>
    <row r="74" spans="1:1" ht="17.25" x14ac:dyDescent="0.25">
      <c r="A74" s="95" t="s">
        <v>1274</v>
      </c>
    </row>
    <row r="75" spans="1:1" ht="34.5" x14ac:dyDescent="0.25">
      <c r="A75" s="90" t="s">
        <v>1275</v>
      </c>
    </row>
    <row r="76" spans="1:1" ht="17.25" x14ac:dyDescent="0.25">
      <c r="A76" s="90" t="s">
        <v>1276</v>
      </c>
    </row>
    <row r="77" spans="1:1" ht="51.75" x14ac:dyDescent="0.25">
      <c r="A77" s="90" t="s">
        <v>1277</v>
      </c>
    </row>
    <row r="78" spans="1:1" ht="17.25" x14ac:dyDescent="0.25">
      <c r="A78" s="95" t="s">
        <v>1278</v>
      </c>
    </row>
    <row r="79" spans="1:1" ht="17.25" x14ac:dyDescent="0.3">
      <c r="A79" s="89" t="s">
        <v>1279</v>
      </c>
    </row>
    <row r="80" spans="1:1" ht="17.25" x14ac:dyDescent="0.25">
      <c r="A80" s="95" t="s">
        <v>1280</v>
      </c>
    </row>
    <row r="81" spans="1:1" ht="34.5" x14ac:dyDescent="0.25">
      <c r="A81" s="90" t="s">
        <v>1281</v>
      </c>
    </row>
    <row r="82" spans="1:1" ht="34.5" x14ac:dyDescent="0.25">
      <c r="A82" s="90" t="s">
        <v>1282</v>
      </c>
    </row>
    <row r="83" spans="1:1" ht="34.5" x14ac:dyDescent="0.25">
      <c r="A83" s="90" t="s">
        <v>1283</v>
      </c>
    </row>
    <row r="84" spans="1:1" ht="34.5" x14ac:dyDescent="0.25">
      <c r="A84" s="90" t="s">
        <v>1284</v>
      </c>
    </row>
    <row r="85" spans="1:1" ht="34.5" x14ac:dyDescent="0.25">
      <c r="A85" s="90" t="s">
        <v>1285</v>
      </c>
    </row>
    <row r="86" spans="1:1" ht="17.25" x14ac:dyDescent="0.25">
      <c r="A86" s="95" t="s">
        <v>1286</v>
      </c>
    </row>
    <row r="87" spans="1:1" ht="17.25" x14ac:dyDescent="0.25">
      <c r="A87" s="90" t="s">
        <v>1287</v>
      </c>
    </row>
    <row r="88" spans="1:1" ht="34.5" x14ac:dyDescent="0.25">
      <c r="A88" s="90" t="s">
        <v>1288</v>
      </c>
    </row>
    <row r="89" spans="1:1" ht="17.25" x14ac:dyDescent="0.25">
      <c r="A89" s="95" t="s">
        <v>1289</v>
      </c>
    </row>
    <row r="90" spans="1:1" ht="34.5" x14ac:dyDescent="0.25">
      <c r="A90" s="90" t="s">
        <v>1290</v>
      </c>
    </row>
    <row r="91" spans="1:1" ht="17.25" x14ac:dyDescent="0.25">
      <c r="A91" s="95" t="s">
        <v>1291</v>
      </c>
    </row>
    <row r="92" spans="1:1" ht="17.25" x14ac:dyDescent="0.3">
      <c r="A92" s="89" t="s">
        <v>1292</v>
      </c>
    </row>
    <row r="93" spans="1:1" ht="17.25" x14ac:dyDescent="0.25">
      <c r="A93" s="90" t="s">
        <v>1293</v>
      </c>
    </row>
    <row r="94" spans="1:1" ht="17.25" x14ac:dyDescent="0.25">
      <c r="A94" s="90"/>
    </row>
    <row r="95" spans="1:1" ht="18.75" x14ac:dyDescent="0.25">
      <c r="A95" s="88" t="s">
        <v>1294</v>
      </c>
    </row>
    <row r="96" spans="1:1" ht="34.5" x14ac:dyDescent="0.3">
      <c r="A96" s="89" t="s">
        <v>1295</v>
      </c>
    </row>
    <row r="97" spans="1:1" ht="17.25" x14ac:dyDescent="0.3">
      <c r="A97" s="89" t="s">
        <v>1296</v>
      </c>
    </row>
    <row r="98" spans="1:1" ht="17.25" x14ac:dyDescent="0.25">
      <c r="A98" s="95" t="s">
        <v>1297</v>
      </c>
    </row>
    <row r="99" spans="1:1" ht="17.25" x14ac:dyDescent="0.25">
      <c r="A99" s="87" t="s">
        <v>1298</v>
      </c>
    </row>
    <row r="100" spans="1:1" ht="17.25" x14ac:dyDescent="0.25">
      <c r="A100" s="90" t="s">
        <v>1299</v>
      </c>
    </row>
    <row r="101" spans="1:1" ht="17.25" x14ac:dyDescent="0.25">
      <c r="A101" s="90" t="s">
        <v>1300</v>
      </c>
    </row>
    <row r="102" spans="1:1" ht="17.25" x14ac:dyDescent="0.25">
      <c r="A102" s="90" t="s">
        <v>1301</v>
      </c>
    </row>
    <row r="103" spans="1:1" ht="17.25" x14ac:dyDescent="0.25">
      <c r="A103" s="90" t="s">
        <v>1302</v>
      </c>
    </row>
    <row r="104" spans="1:1" ht="34.5" x14ac:dyDescent="0.25">
      <c r="A104" s="90" t="s">
        <v>1303</v>
      </c>
    </row>
    <row r="105" spans="1:1" ht="17.25" x14ac:dyDescent="0.25">
      <c r="A105" s="87" t="s">
        <v>1304</v>
      </c>
    </row>
    <row r="106" spans="1:1" ht="17.25" x14ac:dyDescent="0.25">
      <c r="A106" s="90" t="s">
        <v>1305</v>
      </c>
    </row>
    <row r="107" spans="1:1" ht="17.25" x14ac:dyDescent="0.25">
      <c r="A107" s="90" t="s">
        <v>1306</v>
      </c>
    </row>
    <row r="108" spans="1:1" ht="17.25" x14ac:dyDescent="0.25">
      <c r="A108" s="90" t="s">
        <v>1307</v>
      </c>
    </row>
    <row r="109" spans="1:1" ht="17.25" x14ac:dyDescent="0.25">
      <c r="A109" s="90" t="s">
        <v>1308</v>
      </c>
    </row>
    <row r="110" spans="1:1" ht="17.25" x14ac:dyDescent="0.25">
      <c r="A110" s="90" t="s">
        <v>1309</v>
      </c>
    </row>
    <row r="111" spans="1:1" ht="17.25" x14ac:dyDescent="0.25">
      <c r="A111" s="90" t="s">
        <v>1310</v>
      </c>
    </row>
    <row r="112" spans="1:1" ht="17.25" x14ac:dyDescent="0.25">
      <c r="A112" s="95" t="s">
        <v>1311</v>
      </c>
    </row>
    <row r="113" spans="1:1" ht="17.25" x14ac:dyDescent="0.25">
      <c r="A113" s="90" t="s">
        <v>1312</v>
      </c>
    </row>
    <row r="114" spans="1:1" ht="17.25" x14ac:dyDescent="0.25">
      <c r="A114" s="87" t="s">
        <v>1313</v>
      </c>
    </row>
    <row r="115" spans="1:1" ht="17.25" x14ac:dyDescent="0.25">
      <c r="A115" s="90" t="s">
        <v>1314</v>
      </c>
    </row>
    <row r="116" spans="1:1" ht="17.25" x14ac:dyDescent="0.25">
      <c r="A116" s="90" t="s">
        <v>1315</v>
      </c>
    </row>
    <row r="117" spans="1:1" ht="17.25" x14ac:dyDescent="0.25">
      <c r="A117" s="87" t="s">
        <v>1316</v>
      </c>
    </row>
    <row r="118" spans="1:1" ht="17.25" x14ac:dyDescent="0.25">
      <c r="A118" s="90" t="s">
        <v>1317</v>
      </c>
    </row>
    <row r="119" spans="1:1" ht="17.25" x14ac:dyDescent="0.25">
      <c r="A119" s="90" t="s">
        <v>1318</v>
      </c>
    </row>
    <row r="120" spans="1:1" ht="17.25" x14ac:dyDescent="0.25">
      <c r="A120" s="90" t="s">
        <v>1319</v>
      </c>
    </row>
    <row r="121" spans="1:1" ht="17.25" x14ac:dyDescent="0.25">
      <c r="A121" s="95" t="s">
        <v>1320</v>
      </c>
    </row>
    <row r="122" spans="1:1" ht="17.25" x14ac:dyDescent="0.25">
      <c r="A122" s="87" t="s">
        <v>1321</v>
      </c>
    </row>
    <row r="123" spans="1:1" ht="17.25" x14ac:dyDescent="0.25">
      <c r="A123" s="87" t="s">
        <v>1322</v>
      </c>
    </row>
    <row r="124" spans="1:1" ht="17.25" x14ac:dyDescent="0.25">
      <c r="A124" s="90" t="s">
        <v>1323</v>
      </c>
    </row>
    <row r="125" spans="1:1" ht="17.25" x14ac:dyDescent="0.25">
      <c r="A125" s="90" t="s">
        <v>1324</v>
      </c>
    </row>
    <row r="126" spans="1:1" ht="17.25" x14ac:dyDescent="0.25">
      <c r="A126" s="90" t="s">
        <v>1325</v>
      </c>
    </row>
    <row r="127" spans="1:1" ht="17.25" x14ac:dyDescent="0.25">
      <c r="A127" s="90" t="s">
        <v>1326</v>
      </c>
    </row>
    <row r="128" spans="1:1" ht="17.25" x14ac:dyDescent="0.25">
      <c r="A128" s="90" t="s">
        <v>1327</v>
      </c>
    </row>
    <row r="129" spans="1:1" ht="17.25" x14ac:dyDescent="0.25">
      <c r="A129" s="95" t="s">
        <v>1328</v>
      </c>
    </row>
    <row r="130" spans="1:1" ht="34.5" x14ac:dyDescent="0.25">
      <c r="A130" s="90" t="s">
        <v>1329</v>
      </c>
    </row>
    <row r="131" spans="1:1" ht="69" x14ac:dyDescent="0.25">
      <c r="A131" s="90" t="s">
        <v>1330</v>
      </c>
    </row>
    <row r="132" spans="1:1" ht="34.5" x14ac:dyDescent="0.25">
      <c r="A132" s="90" t="s">
        <v>1331</v>
      </c>
    </row>
    <row r="133" spans="1:1" ht="17.25" x14ac:dyDescent="0.25">
      <c r="A133" s="95" t="s">
        <v>1332</v>
      </c>
    </row>
    <row r="134" spans="1:1" ht="34.5" x14ac:dyDescent="0.25">
      <c r="A134" s="87" t="s">
        <v>1333</v>
      </c>
    </row>
    <row r="135" spans="1:1" ht="17.25" x14ac:dyDescent="0.25">
      <c r="A135" s="87"/>
    </row>
    <row r="136" spans="1:1" ht="18.75" x14ac:dyDescent="0.25">
      <c r="A136" s="88" t="s">
        <v>1334</v>
      </c>
    </row>
    <row r="137" spans="1:1" ht="17.25" x14ac:dyDescent="0.25">
      <c r="A137" s="90" t="s">
        <v>1335</v>
      </c>
    </row>
    <row r="138" spans="1:1" ht="34.5" x14ac:dyDescent="0.25">
      <c r="A138" s="92" t="s">
        <v>1336</v>
      </c>
    </row>
    <row r="139" spans="1:1" ht="34.5" x14ac:dyDescent="0.25">
      <c r="A139" s="92" t="s">
        <v>1337</v>
      </c>
    </row>
    <row r="140" spans="1:1" ht="17.25" x14ac:dyDescent="0.25">
      <c r="A140" s="91" t="s">
        <v>1338</v>
      </c>
    </row>
    <row r="141" spans="1:1" ht="17.25" x14ac:dyDescent="0.25">
      <c r="A141" s="96" t="s">
        <v>1339</v>
      </c>
    </row>
    <row r="142" spans="1:1" ht="34.5" x14ac:dyDescent="0.3">
      <c r="A142" s="93" t="s">
        <v>1340</v>
      </c>
    </row>
    <row r="143" spans="1:1" ht="17.25" x14ac:dyDescent="0.25">
      <c r="A143" s="92" t="s">
        <v>1341</v>
      </c>
    </row>
    <row r="144" spans="1:1" ht="17.25" x14ac:dyDescent="0.25">
      <c r="A144" s="92" t="s">
        <v>1342</v>
      </c>
    </row>
    <row r="145" spans="1:1" ht="17.25" x14ac:dyDescent="0.25">
      <c r="A145" s="96" t="s">
        <v>1343</v>
      </c>
    </row>
    <row r="146" spans="1:1" ht="17.25" x14ac:dyDescent="0.25">
      <c r="A146" s="91" t="s">
        <v>1344</v>
      </c>
    </row>
    <row r="147" spans="1:1" ht="17.25" x14ac:dyDescent="0.25">
      <c r="A147" s="96" t="s">
        <v>1345</v>
      </c>
    </row>
    <row r="148" spans="1:1" ht="17.25" x14ac:dyDescent="0.25">
      <c r="A148" s="92" t="s">
        <v>1346</v>
      </c>
    </row>
    <row r="149" spans="1:1" ht="17.25" x14ac:dyDescent="0.25">
      <c r="A149" s="92" t="s">
        <v>1347</v>
      </c>
    </row>
    <row r="150" spans="1:1" ht="17.25" x14ac:dyDescent="0.25">
      <c r="A150" s="92" t="s">
        <v>1348</v>
      </c>
    </row>
    <row r="151" spans="1:1" ht="34.5" x14ac:dyDescent="0.25">
      <c r="A151" s="96" t="s">
        <v>1349</v>
      </c>
    </row>
    <row r="152" spans="1:1" ht="17.25" x14ac:dyDescent="0.25">
      <c r="A152" s="91" t="s">
        <v>1350</v>
      </c>
    </row>
    <row r="153" spans="1:1" ht="17.25" x14ac:dyDescent="0.25">
      <c r="A153" s="92" t="s">
        <v>1351</v>
      </c>
    </row>
    <row r="154" spans="1:1" ht="17.25" x14ac:dyDescent="0.25">
      <c r="A154" s="92" t="s">
        <v>1352</v>
      </c>
    </row>
    <row r="155" spans="1:1" ht="17.25" x14ac:dyDescent="0.25">
      <c r="A155" s="92" t="s">
        <v>1353</v>
      </c>
    </row>
    <row r="156" spans="1:1" ht="17.25" x14ac:dyDescent="0.25">
      <c r="A156" s="92" t="s">
        <v>1354</v>
      </c>
    </row>
    <row r="157" spans="1:1" ht="34.5" x14ac:dyDescent="0.25">
      <c r="A157" s="92" t="s">
        <v>1355</v>
      </c>
    </row>
    <row r="158" spans="1:1" ht="34.5" x14ac:dyDescent="0.25">
      <c r="A158" s="92" t="s">
        <v>1356</v>
      </c>
    </row>
    <row r="159" spans="1:1" ht="17.25" x14ac:dyDescent="0.25">
      <c r="A159" s="91" t="s">
        <v>1357</v>
      </c>
    </row>
    <row r="160" spans="1:1" ht="34.5" x14ac:dyDescent="0.25">
      <c r="A160" s="92" t="s">
        <v>1358</v>
      </c>
    </row>
    <row r="161" spans="1:1" ht="34.5" x14ac:dyDescent="0.25">
      <c r="A161" s="92" t="s">
        <v>1359</v>
      </c>
    </row>
    <row r="162" spans="1:1" ht="17.25" x14ac:dyDescent="0.25">
      <c r="A162" s="92" t="s">
        <v>1360</v>
      </c>
    </row>
    <row r="163" spans="1:1" ht="17.25" x14ac:dyDescent="0.25">
      <c r="A163" s="91" t="s">
        <v>1361</v>
      </c>
    </row>
    <row r="164" spans="1:1" ht="34.5" x14ac:dyDescent="0.3">
      <c r="A164" s="98" t="s">
        <v>1376</v>
      </c>
    </row>
    <row r="165" spans="1:1" ht="34.5" x14ac:dyDescent="0.25">
      <c r="A165" s="92" t="s">
        <v>1362</v>
      </c>
    </row>
    <row r="166" spans="1:1" ht="17.25" x14ac:dyDescent="0.25">
      <c r="A166" s="91" t="s">
        <v>1363</v>
      </c>
    </row>
    <row r="167" spans="1:1" ht="17.25" x14ac:dyDescent="0.25">
      <c r="A167" s="92" t="s">
        <v>1364</v>
      </c>
    </row>
    <row r="168" spans="1:1" ht="17.25" x14ac:dyDescent="0.25">
      <c r="A168" s="91" t="s">
        <v>1365</v>
      </c>
    </row>
    <row r="169" spans="1:1" ht="17.25" x14ac:dyDescent="0.3">
      <c r="A169" s="93" t="s">
        <v>1366</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17"/>
  <sheetViews>
    <sheetView zoomScale="90" zoomScaleNormal="90" workbookViewId="0">
      <selection sqref="A1:B1"/>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29" t="s">
        <v>1517</v>
      </c>
      <c r="B1" s="429"/>
    </row>
    <row r="2" spans="1:7" ht="31.5" x14ac:dyDescent="0.25">
      <c r="A2" s="147" t="s">
        <v>2195</v>
      </c>
      <c r="B2" s="147"/>
      <c r="C2" s="24"/>
      <c r="D2" s="24"/>
      <c r="E2" s="24"/>
      <c r="F2" s="303" t="s">
        <v>2300</v>
      </c>
      <c r="G2" s="59"/>
    </row>
    <row r="3" spans="1:7" ht="15.75" thickBot="1" x14ac:dyDescent="0.3">
      <c r="A3" s="24"/>
      <c r="B3" s="25"/>
      <c r="C3" s="25"/>
      <c r="D3" s="24"/>
      <c r="E3" s="24"/>
      <c r="F3" s="24"/>
      <c r="G3" s="24"/>
    </row>
    <row r="4" spans="1:7" ht="19.5" thickBot="1" x14ac:dyDescent="0.3">
      <c r="A4" s="178"/>
      <c r="B4" s="179" t="s">
        <v>23</v>
      </c>
      <c r="C4" s="315" t="s">
        <v>24</v>
      </c>
      <c r="D4" s="178"/>
      <c r="E4" s="178"/>
      <c r="F4" s="176"/>
      <c r="G4" s="176"/>
    </row>
    <row r="5" spans="1:7" x14ac:dyDescent="0.25">
      <c r="A5" s="177"/>
      <c r="B5" s="177"/>
      <c r="C5" s="177"/>
      <c r="D5" s="177"/>
      <c r="E5" s="177"/>
      <c r="F5" s="177"/>
      <c r="G5" s="177"/>
    </row>
    <row r="6" spans="1:7" ht="18.75" x14ac:dyDescent="0.25">
      <c r="A6" s="180"/>
      <c r="B6" s="431" t="s">
        <v>2196</v>
      </c>
      <c r="C6" s="432"/>
      <c r="D6" s="234"/>
      <c r="E6" s="181"/>
      <c r="F6" s="181"/>
      <c r="G6" s="181"/>
    </row>
    <row r="7" spans="1:7" x14ac:dyDescent="0.25">
      <c r="A7" s="284"/>
      <c r="B7" s="433" t="s">
        <v>1624</v>
      </c>
      <c r="C7" s="433"/>
      <c r="D7" s="281"/>
      <c r="E7" s="177"/>
      <c r="F7" s="177"/>
      <c r="G7" s="177"/>
    </row>
    <row r="8" spans="1:7" x14ac:dyDescent="0.25">
      <c r="A8" s="177"/>
      <c r="B8" s="434" t="s">
        <v>1625</v>
      </c>
      <c r="C8" s="435"/>
      <c r="D8" s="281"/>
      <c r="E8" s="177"/>
      <c r="F8" s="177"/>
      <c r="G8" s="177"/>
    </row>
    <row r="9" spans="1:7" x14ac:dyDescent="0.25">
      <c r="A9" s="177"/>
      <c r="B9" s="436" t="s">
        <v>1626</v>
      </c>
      <c r="C9" s="437"/>
      <c r="D9" s="281"/>
      <c r="E9" s="177"/>
      <c r="F9" s="177"/>
      <c r="G9" s="177"/>
    </row>
    <row r="10" spans="1:7" ht="15.75" thickBot="1" x14ac:dyDescent="0.3">
      <c r="A10" s="177"/>
      <c r="B10" s="438" t="s">
        <v>1627</v>
      </c>
      <c r="C10" s="439"/>
      <c r="D10" s="234"/>
      <c r="E10" s="177"/>
      <c r="F10" s="177"/>
      <c r="G10" s="177"/>
    </row>
    <row r="11" spans="1:7" x14ac:dyDescent="0.25">
      <c r="A11" s="177"/>
      <c r="B11" s="283"/>
      <c r="C11" s="282"/>
      <c r="D11" s="177"/>
      <c r="E11" s="177"/>
      <c r="F11" s="177"/>
      <c r="G11" s="177"/>
    </row>
    <row r="12" spans="1:7" x14ac:dyDescent="0.25">
      <c r="A12" s="177"/>
      <c r="B12" s="182"/>
      <c r="C12" s="177"/>
      <c r="D12" s="177"/>
      <c r="E12" s="177"/>
      <c r="F12" s="177"/>
      <c r="G12" s="177"/>
    </row>
    <row r="13" spans="1:7" x14ac:dyDescent="0.25">
      <c r="A13" s="177"/>
      <c r="B13" s="182"/>
      <c r="C13" s="177"/>
      <c r="D13" s="177"/>
      <c r="E13" s="177"/>
      <c r="F13" s="177"/>
      <c r="G13" s="177"/>
    </row>
    <row r="14" spans="1:7" ht="18.75" customHeight="1" x14ac:dyDescent="0.25">
      <c r="A14" s="37"/>
      <c r="B14" s="430" t="s">
        <v>1624</v>
      </c>
      <c r="C14" s="430"/>
      <c r="D14" s="37"/>
      <c r="E14" s="37"/>
      <c r="F14" s="37"/>
      <c r="G14" s="37"/>
    </row>
    <row r="15" spans="1:7" x14ac:dyDescent="0.25">
      <c r="A15" s="45"/>
      <c r="B15" s="45" t="s">
        <v>1628</v>
      </c>
      <c r="C15" s="45" t="s">
        <v>65</v>
      </c>
      <c r="D15" s="45" t="s">
        <v>1629</v>
      </c>
      <c r="E15" s="45"/>
      <c r="F15" s="45" t="s">
        <v>1630</v>
      </c>
      <c r="G15" s="45" t="s">
        <v>1631</v>
      </c>
    </row>
    <row r="16" spans="1:7" x14ac:dyDescent="0.25">
      <c r="A16" s="177" t="s">
        <v>1632</v>
      </c>
      <c r="B16" s="175" t="s">
        <v>1633</v>
      </c>
      <c r="C16" s="290" t="s">
        <v>35</v>
      </c>
      <c r="D16" s="291" t="s">
        <v>35</v>
      </c>
      <c r="E16" s="174"/>
      <c r="F16" s="203" t="str">
        <f>IF(OR('B1. HTT Mortgage Assets'!$C$15=0,C16="[For completion]"),"",C16/'B1. HTT Mortgage Assets'!$C$15)</f>
        <v/>
      </c>
      <c r="G16" s="203" t="str">
        <f>IF(OR('B1. HTT Mortgage Assets'!$F$28=0,D16="[For completion]"),"",D16/'B1. HTT Mortgage Assets'!$F$28)</f>
        <v/>
      </c>
    </row>
    <row r="17" spans="1:7" x14ac:dyDescent="0.25">
      <c r="A17" s="177" t="s">
        <v>1635</v>
      </c>
      <c r="B17" s="193" t="s">
        <v>2175</v>
      </c>
      <c r="C17" s="290" t="s">
        <v>35</v>
      </c>
      <c r="D17" s="291" t="s">
        <v>35</v>
      </c>
      <c r="E17" s="174"/>
      <c r="F17" s="203" t="str">
        <f>IF(OR('B1. HTT Mortgage Assets'!$C$15=0,C17="[For completion]"),"",C17/'B1. HTT Mortgage Assets'!$C$15)</f>
        <v/>
      </c>
      <c r="G17" s="203" t="str">
        <f>IF(OR('B1. HTT Mortgage Assets'!$F$28=0,D17="[For completion]"),"",D17/'B1. HTT Mortgage Assets'!$F$28)</f>
        <v/>
      </c>
    </row>
    <row r="18" spans="1:7" x14ac:dyDescent="0.25">
      <c r="A18" s="177" t="s">
        <v>1636</v>
      </c>
      <c r="B18" s="193" t="s">
        <v>1638</v>
      </c>
      <c r="C18" s="290" t="s">
        <v>35</v>
      </c>
      <c r="D18" s="291" t="s">
        <v>35</v>
      </c>
      <c r="E18" s="174"/>
      <c r="F18" s="203" t="str">
        <f>IF(OR('B1. HTT Mortgage Assets'!$C$15=0,C18="[For completion]"),"",C18/'B1. HTT Mortgage Assets'!$C$15)</f>
        <v/>
      </c>
      <c r="G18" s="203" t="str">
        <f>IF(OR('B1. HTT Mortgage Assets'!$F$28=0,D18="[For completion]"),"",D18/'B1. HTT Mortgage Assets'!$F$28)</f>
        <v/>
      </c>
    </row>
    <row r="19" spans="1:7" x14ac:dyDescent="0.25">
      <c r="A19" s="234" t="s">
        <v>1637</v>
      </c>
      <c r="B19" s="193" t="s">
        <v>1956</v>
      </c>
      <c r="C19" s="209">
        <f>SUM(C16:C18)</f>
        <v>0</v>
      </c>
      <c r="D19" s="207">
        <f>SUM(D16:D18)</f>
        <v>0</v>
      </c>
      <c r="E19" s="174"/>
      <c r="F19" s="203">
        <f>SUM(F16:F18)</f>
        <v>0</v>
      </c>
      <c r="G19" s="203">
        <f>SUM(G16:G18)</f>
        <v>0</v>
      </c>
    </row>
    <row r="20" spans="1:7" x14ac:dyDescent="0.25">
      <c r="A20" s="193" t="s">
        <v>2176</v>
      </c>
      <c r="B20" s="295" t="s">
        <v>102</v>
      </c>
      <c r="C20" s="292"/>
      <c r="D20" s="292"/>
      <c r="E20" s="174"/>
      <c r="F20" s="193"/>
      <c r="G20" s="193"/>
    </row>
    <row r="21" spans="1:7" x14ac:dyDescent="0.25">
      <c r="A21" s="193" t="s">
        <v>2177</v>
      </c>
      <c r="B21" s="295" t="s">
        <v>102</v>
      </c>
      <c r="C21" s="292"/>
      <c r="D21" s="292"/>
      <c r="E21" s="174"/>
      <c r="F21" s="193"/>
      <c r="G21" s="193"/>
    </row>
    <row r="22" spans="1:7" x14ac:dyDescent="0.25">
      <c r="A22" s="193" t="s">
        <v>2178</v>
      </c>
      <c r="B22" s="295" t="s">
        <v>102</v>
      </c>
      <c r="C22" s="292"/>
      <c r="D22" s="292"/>
      <c r="E22" s="174"/>
      <c r="F22" s="193"/>
      <c r="G22" s="193"/>
    </row>
    <row r="23" spans="1:7" x14ac:dyDescent="0.25">
      <c r="A23" s="193" t="s">
        <v>2179</v>
      </c>
      <c r="B23" s="295" t="s">
        <v>102</v>
      </c>
      <c r="C23" s="292"/>
      <c r="D23" s="292"/>
      <c r="E23" s="174"/>
      <c r="F23" s="193"/>
      <c r="G23" s="193"/>
    </row>
    <row r="24" spans="1:7" x14ac:dyDescent="0.25">
      <c r="A24" s="193" t="s">
        <v>2180</v>
      </c>
      <c r="B24" s="295" t="s">
        <v>102</v>
      </c>
      <c r="C24" s="292"/>
      <c r="D24" s="292"/>
      <c r="E24" s="174"/>
      <c r="F24" s="193"/>
      <c r="G24" s="193"/>
    </row>
    <row r="25" spans="1:7" ht="18.75" x14ac:dyDescent="0.25">
      <c r="A25" s="37"/>
      <c r="B25" s="430" t="s">
        <v>1625</v>
      </c>
      <c r="C25" s="430"/>
      <c r="D25" s="37"/>
      <c r="E25" s="37"/>
      <c r="F25" s="37"/>
      <c r="G25" s="37"/>
    </row>
    <row r="26" spans="1:7" x14ac:dyDescent="0.25">
      <c r="A26" s="45"/>
      <c r="B26" s="45" t="s">
        <v>1639</v>
      </c>
      <c r="C26" s="45" t="s">
        <v>65</v>
      </c>
      <c r="D26" s="45"/>
      <c r="E26" s="45"/>
      <c r="F26" s="45" t="s">
        <v>1640</v>
      </c>
      <c r="G26" s="45"/>
    </row>
    <row r="27" spans="1:7" x14ac:dyDescent="0.25">
      <c r="A27" s="186" t="s">
        <v>1641</v>
      </c>
      <c r="B27" s="186" t="s">
        <v>437</v>
      </c>
      <c r="C27" s="293" t="s">
        <v>35</v>
      </c>
      <c r="D27" s="204"/>
      <c r="E27" s="186"/>
      <c r="F27" s="203" t="str">
        <f>IF($C$30=0,"",IF(C27="[For completion]","",C27/$C$30))</f>
        <v/>
      </c>
      <c r="G27" s="174"/>
    </row>
    <row r="28" spans="1:7" x14ac:dyDescent="0.25">
      <c r="A28" s="186" t="s">
        <v>1642</v>
      </c>
      <c r="B28" s="186" t="s">
        <v>439</v>
      </c>
      <c r="C28" s="293" t="s">
        <v>35</v>
      </c>
      <c r="D28" s="204"/>
      <c r="E28" s="186"/>
      <c r="F28" s="203" t="str">
        <f t="shared" ref="F28:F29" si="0">IF($C$30=0,"",IF(C28="[For completion]","",C28/$C$30))</f>
        <v/>
      </c>
      <c r="G28" s="174"/>
    </row>
    <row r="29" spans="1:7" x14ac:dyDescent="0.25">
      <c r="A29" s="186" t="s">
        <v>1643</v>
      </c>
      <c r="B29" s="186" t="s">
        <v>98</v>
      </c>
      <c r="C29" s="293" t="s">
        <v>35</v>
      </c>
      <c r="D29" s="204"/>
      <c r="E29" s="186"/>
      <c r="F29" s="203" t="str">
        <f t="shared" si="0"/>
        <v/>
      </c>
      <c r="G29" s="174"/>
    </row>
    <row r="30" spans="1:7" x14ac:dyDescent="0.25">
      <c r="A30" s="186" t="s">
        <v>1644</v>
      </c>
      <c r="B30" s="188" t="s">
        <v>100</v>
      </c>
      <c r="C30" s="204">
        <f>SUM(C27:C29)</f>
        <v>0</v>
      </c>
      <c r="D30" s="186"/>
      <c r="E30" s="186"/>
      <c r="F30" s="201">
        <f>SUM(F27:F29)</f>
        <v>0</v>
      </c>
      <c r="G30" s="174"/>
    </row>
    <row r="31" spans="1:7" x14ac:dyDescent="0.25">
      <c r="A31" s="186" t="s">
        <v>1645</v>
      </c>
      <c r="B31" s="190" t="s">
        <v>1377</v>
      </c>
      <c r="C31" s="293"/>
      <c r="D31" s="186"/>
      <c r="E31" s="186"/>
      <c r="F31" s="203" t="str">
        <f>IF($C$30=0,"",IF(C31="[For completion]","",C31/$C$30))</f>
        <v/>
      </c>
      <c r="G31" s="174"/>
    </row>
    <row r="32" spans="1:7" x14ac:dyDescent="0.25">
      <c r="A32" s="186" t="s">
        <v>1646</v>
      </c>
      <c r="B32" s="190" t="s">
        <v>2181</v>
      </c>
      <c r="C32" s="293"/>
      <c r="D32" s="186"/>
      <c r="E32" s="186"/>
      <c r="F32" s="203" t="str">
        <f t="shared" ref="F32:F39" si="1">IF($C$30=0,"",IF(C32="[For completion]","",C32/$C$30))</f>
        <v/>
      </c>
      <c r="G32" s="32"/>
    </row>
    <row r="33" spans="1:7" x14ac:dyDescent="0.25">
      <c r="A33" s="186" t="s">
        <v>1647</v>
      </c>
      <c r="B33" s="190" t="s">
        <v>2182</v>
      </c>
      <c r="C33" s="293"/>
      <c r="D33" s="186"/>
      <c r="E33" s="186"/>
      <c r="F33" s="203" t="str">
        <f>IF($C$30=0,"",IF(C33="[For completion]","",C33/$C$30))</f>
        <v/>
      </c>
      <c r="G33" s="32"/>
    </row>
    <row r="34" spans="1:7" x14ac:dyDescent="0.25">
      <c r="A34" s="186" t="s">
        <v>1648</v>
      </c>
      <c r="B34" s="190" t="s">
        <v>2183</v>
      </c>
      <c r="C34" s="293"/>
      <c r="D34" s="186"/>
      <c r="E34" s="186"/>
      <c r="F34" s="203" t="str">
        <f t="shared" si="1"/>
        <v/>
      </c>
      <c r="G34" s="32"/>
    </row>
    <row r="35" spans="1:7" x14ac:dyDescent="0.25">
      <c r="A35" s="186" t="s">
        <v>1649</v>
      </c>
      <c r="B35" s="190" t="s">
        <v>1957</v>
      </c>
      <c r="C35" s="293"/>
      <c r="D35" s="186"/>
      <c r="E35" s="186"/>
      <c r="F35" s="203" t="str">
        <f t="shared" si="1"/>
        <v/>
      </c>
      <c r="G35" s="32"/>
    </row>
    <row r="36" spans="1:7" x14ac:dyDescent="0.25">
      <c r="A36" s="186" t="s">
        <v>1650</v>
      </c>
      <c r="B36" s="190" t="s">
        <v>2184</v>
      </c>
      <c r="C36" s="293"/>
      <c r="D36" s="186"/>
      <c r="E36" s="186"/>
      <c r="F36" s="203" t="str">
        <f t="shared" si="1"/>
        <v/>
      </c>
      <c r="G36" s="181"/>
    </row>
    <row r="37" spans="1:7" x14ac:dyDescent="0.25">
      <c r="A37" s="186" t="s">
        <v>1651</v>
      </c>
      <c r="B37" s="190" t="s">
        <v>2185</v>
      </c>
      <c r="C37" s="293"/>
      <c r="D37" s="186"/>
      <c r="E37" s="186"/>
      <c r="F37" s="203" t="str">
        <f t="shared" si="1"/>
        <v/>
      </c>
      <c r="G37" s="32"/>
    </row>
    <row r="38" spans="1:7" x14ac:dyDescent="0.25">
      <c r="A38" s="186" t="s">
        <v>1652</v>
      </c>
      <c r="B38" s="190" t="s">
        <v>2186</v>
      </c>
      <c r="C38" s="293"/>
      <c r="D38" s="186"/>
      <c r="E38" s="186"/>
      <c r="F38" s="203" t="str">
        <f t="shared" si="1"/>
        <v/>
      </c>
      <c r="G38" s="32"/>
    </row>
    <row r="39" spans="1:7" x14ac:dyDescent="0.25">
      <c r="A39" s="186" t="s">
        <v>1653</v>
      </c>
      <c r="B39" s="190" t="s">
        <v>1958</v>
      </c>
      <c r="C39" s="293"/>
      <c r="D39" s="186"/>
      <c r="E39" s="174"/>
      <c r="F39" s="203" t="str">
        <f t="shared" si="1"/>
        <v/>
      </c>
      <c r="G39" s="32"/>
    </row>
    <row r="40" spans="1:7" x14ac:dyDescent="0.25">
      <c r="A40" s="186" t="s">
        <v>1654</v>
      </c>
      <c r="B40" s="295" t="s">
        <v>102</v>
      </c>
      <c r="C40" s="293"/>
      <c r="D40" s="186"/>
      <c r="E40" s="174"/>
      <c r="F40" s="193"/>
      <c r="G40" s="193"/>
    </row>
    <row r="41" spans="1:7" x14ac:dyDescent="0.25">
      <c r="A41" s="186" t="s">
        <v>1655</v>
      </c>
      <c r="B41" s="295" t="s">
        <v>102</v>
      </c>
      <c r="C41" s="294"/>
      <c r="D41" s="185"/>
      <c r="E41" s="174"/>
      <c r="F41" s="193"/>
      <c r="G41" s="193"/>
    </row>
    <row r="42" spans="1:7" x14ac:dyDescent="0.25">
      <c r="A42" s="186" t="s">
        <v>1656</v>
      </c>
      <c r="B42" s="295" t="s">
        <v>102</v>
      </c>
      <c r="C42" s="294"/>
      <c r="D42" s="185"/>
      <c r="E42" s="185"/>
      <c r="F42" s="193"/>
      <c r="G42" s="193"/>
    </row>
    <row r="43" spans="1:7" x14ac:dyDescent="0.25">
      <c r="A43" s="186" t="s">
        <v>1657</v>
      </c>
      <c r="B43" s="295" t="s">
        <v>102</v>
      </c>
      <c r="C43" s="294"/>
      <c r="D43" s="185"/>
      <c r="E43" s="185"/>
      <c r="F43" s="193"/>
      <c r="G43" s="193"/>
    </row>
    <row r="44" spans="1:7" x14ac:dyDescent="0.25">
      <c r="A44" s="186" t="s">
        <v>1658</v>
      </c>
      <c r="B44" s="295" t="s">
        <v>102</v>
      </c>
      <c r="C44" s="294"/>
      <c r="D44" s="185"/>
      <c r="E44" s="185"/>
      <c r="F44" s="193"/>
      <c r="G44" s="193"/>
    </row>
    <row r="45" spans="1:7" x14ac:dyDescent="0.25">
      <c r="A45" s="186" t="s">
        <v>1659</v>
      </c>
      <c r="B45" s="295" t="s">
        <v>102</v>
      </c>
      <c r="C45" s="294"/>
      <c r="D45" s="185"/>
      <c r="E45" s="185"/>
      <c r="F45" s="193"/>
      <c r="G45" s="193"/>
    </row>
    <row r="46" spans="1:7" x14ac:dyDescent="0.25">
      <c r="A46" s="186" t="s">
        <v>1660</v>
      </c>
      <c r="B46" s="295" t="s">
        <v>102</v>
      </c>
      <c r="C46" s="294"/>
      <c r="D46" s="185"/>
      <c r="E46" s="185"/>
      <c r="F46" s="193"/>
      <c r="G46" s="193"/>
    </row>
    <row r="47" spans="1:7" x14ac:dyDescent="0.25">
      <c r="A47" s="186" t="s">
        <v>1661</v>
      </c>
      <c r="B47" s="295" t="s">
        <v>102</v>
      </c>
      <c r="C47" s="294"/>
      <c r="D47" s="185"/>
      <c r="E47" s="185"/>
      <c r="F47" s="193"/>
    </row>
    <row r="48" spans="1:7" x14ac:dyDescent="0.25">
      <c r="A48" s="186" t="s">
        <v>1662</v>
      </c>
      <c r="B48" s="295" t="s">
        <v>102</v>
      </c>
      <c r="C48" s="294"/>
      <c r="D48" s="185"/>
      <c r="E48" s="185"/>
      <c r="F48" s="193"/>
      <c r="G48" s="174"/>
    </row>
    <row r="49" spans="1:7" x14ac:dyDescent="0.25">
      <c r="A49" s="45"/>
      <c r="B49" s="45" t="s">
        <v>454</v>
      </c>
      <c r="C49" s="45" t="s">
        <v>455</v>
      </c>
      <c r="D49" s="45" t="s">
        <v>456</v>
      </c>
      <c r="E49" s="45"/>
      <c r="F49" s="45" t="s">
        <v>2449</v>
      </c>
      <c r="G49" s="45"/>
    </row>
    <row r="50" spans="1:7" x14ac:dyDescent="0.25">
      <c r="A50" s="186" t="s">
        <v>1663</v>
      </c>
      <c r="B50" s="186" t="s">
        <v>1959</v>
      </c>
      <c r="C50" s="297" t="s">
        <v>35</v>
      </c>
      <c r="D50" s="297" t="s">
        <v>35</v>
      </c>
      <c r="E50" s="186"/>
      <c r="F50" s="300" t="s">
        <v>35</v>
      </c>
      <c r="G50" s="193"/>
    </row>
    <row r="51" spans="1:7" x14ac:dyDescent="0.25">
      <c r="A51" s="186" t="s">
        <v>1664</v>
      </c>
      <c r="B51" s="296" t="s">
        <v>461</v>
      </c>
      <c r="C51" s="298"/>
      <c r="D51" s="298"/>
      <c r="E51" s="186"/>
      <c r="F51" s="186"/>
      <c r="G51" s="193"/>
    </row>
    <row r="52" spans="1:7" x14ac:dyDescent="0.25">
      <c r="A52" s="186" t="s">
        <v>1665</v>
      </c>
      <c r="B52" s="296" t="s">
        <v>463</v>
      </c>
      <c r="C52" s="298"/>
      <c r="D52" s="298"/>
      <c r="E52" s="186"/>
      <c r="F52" s="186"/>
      <c r="G52" s="193"/>
    </row>
    <row r="53" spans="1:7" x14ac:dyDescent="0.25">
      <c r="A53" s="186" t="s">
        <v>1666</v>
      </c>
      <c r="B53" s="191"/>
      <c r="C53" s="186"/>
      <c r="D53" s="186"/>
      <c r="E53" s="186"/>
      <c r="F53" s="186"/>
      <c r="G53" s="193"/>
    </row>
    <row r="54" spans="1:7" x14ac:dyDescent="0.25">
      <c r="A54" s="186" t="s">
        <v>1667</v>
      </c>
      <c r="B54" s="191"/>
      <c r="C54" s="186"/>
      <c r="D54" s="186"/>
      <c r="E54" s="186"/>
      <c r="F54" s="186"/>
      <c r="G54" s="193"/>
    </row>
    <row r="55" spans="1:7" x14ac:dyDescent="0.25">
      <c r="A55" s="186" t="s">
        <v>1668</v>
      </c>
      <c r="B55" s="191"/>
      <c r="C55" s="186"/>
      <c r="D55" s="186"/>
      <c r="E55" s="186"/>
      <c r="F55" s="186"/>
      <c r="G55" s="193"/>
    </row>
    <row r="56" spans="1:7" x14ac:dyDescent="0.25">
      <c r="A56" s="186" t="s">
        <v>1669</v>
      </c>
      <c r="B56" s="191"/>
      <c r="C56" s="186"/>
      <c r="D56" s="186"/>
      <c r="E56" s="186"/>
      <c r="F56" s="186"/>
      <c r="G56" s="193"/>
    </row>
    <row r="57" spans="1:7" x14ac:dyDescent="0.25">
      <c r="A57" s="45"/>
      <c r="B57" s="45" t="s">
        <v>466</v>
      </c>
      <c r="C57" s="45" t="s">
        <v>467</v>
      </c>
      <c r="D57" s="45" t="s">
        <v>468</v>
      </c>
      <c r="E57" s="45"/>
      <c r="F57" s="45" t="s">
        <v>2275</v>
      </c>
      <c r="G57" s="45"/>
    </row>
    <row r="58" spans="1:7" x14ac:dyDescent="0.25">
      <c r="A58" s="186" t="s">
        <v>1670</v>
      </c>
      <c r="B58" s="186" t="s">
        <v>470</v>
      </c>
      <c r="C58" s="299" t="s">
        <v>35</v>
      </c>
      <c r="D58" s="299" t="s">
        <v>35</v>
      </c>
      <c r="E58" s="205"/>
      <c r="F58" s="299" t="s">
        <v>35</v>
      </c>
      <c r="G58" s="193"/>
    </row>
    <row r="59" spans="1:7" x14ac:dyDescent="0.25">
      <c r="A59" s="186" t="s">
        <v>1671</v>
      </c>
      <c r="B59" s="186"/>
      <c r="C59" s="201"/>
      <c r="D59" s="201"/>
      <c r="E59" s="205"/>
      <c r="F59" s="201"/>
      <c r="G59" s="193"/>
    </row>
    <row r="60" spans="1:7" x14ac:dyDescent="0.25">
      <c r="A60" s="186" t="s">
        <v>1672</v>
      </c>
      <c r="B60" s="186"/>
      <c r="C60" s="201"/>
      <c r="D60" s="201"/>
      <c r="E60" s="205"/>
      <c r="F60" s="201"/>
      <c r="G60" s="193"/>
    </row>
    <row r="61" spans="1:7" x14ac:dyDescent="0.25">
      <c r="A61" s="186" t="s">
        <v>1673</v>
      </c>
      <c r="B61" s="186"/>
      <c r="C61" s="201"/>
      <c r="D61" s="201"/>
      <c r="E61" s="205"/>
      <c r="F61" s="201"/>
      <c r="G61" s="193"/>
    </row>
    <row r="62" spans="1:7" x14ac:dyDescent="0.25">
      <c r="A62" s="186" t="s">
        <v>1674</v>
      </c>
      <c r="B62" s="186"/>
      <c r="C62" s="201"/>
      <c r="D62" s="201"/>
      <c r="E62" s="205"/>
      <c r="F62" s="201"/>
      <c r="G62" s="193"/>
    </row>
    <row r="63" spans="1:7" x14ac:dyDescent="0.25">
      <c r="A63" s="186" t="s">
        <v>1675</v>
      </c>
      <c r="B63" s="186"/>
      <c r="C63" s="201"/>
      <c r="D63" s="201"/>
      <c r="E63" s="205"/>
      <c r="F63" s="201"/>
      <c r="G63" s="193"/>
    </row>
    <row r="64" spans="1:7" x14ac:dyDescent="0.25">
      <c r="A64" s="186" t="s">
        <v>1676</v>
      </c>
      <c r="B64" s="186"/>
      <c r="C64" s="201"/>
      <c r="D64" s="201"/>
      <c r="E64" s="205"/>
      <c r="F64" s="201"/>
      <c r="G64" s="193"/>
    </row>
    <row r="65" spans="1:7" x14ac:dyDescent="0.25">
      <c r="A65" s="45"/>
      <c r="B65" s="45" t="s">
        <v>477</v>
      </c>
      <c r="C65" s="45" t="s">
        <v>467</v>
      </c>
      <c r="D65" s="45" t="s">
        <v>468</v>
      </c>
      <c r="E65" s="45"/>
      <c r="F65" s="45" t="s">
        <v>2275</v>
      </c>
      <c r="G65" s="45"/>
    </row>
    <row r="66" spans="1:7" x14ac:dyDescent="0.25">
      <c r="A66" s="186" t="s">
        <v>1677</v>
      </c>
      <c r="B66" s="192" t="s">
        <v>479</v>
      </c>
      <c r="C66" s="200">
        <f>SUM(C67:C93)</f>
        <v>0</v>
      </c>
      <c r="D66" s="200">
        <f>SUM(D67:D93)</f>
        <v>0</v>
      </c>
      <c r="E66" s="201"/>
      <c r="F66" s="200">
        <f>SUM(F67:F93)</f>
        <v>0</v>
      </c>
      <c r="G66" s="193"/>
    </row>
    <row r="67" spans="1:7" x14ac:dyDescent="0.25">
      <c r="A67" s="186" t="s">
        <v>1678</v>
      </c>
      <c r="B67" s="186" t="s">
        <v>481</v>
      </c>
      <c r="C67" s="299" t="s">
        <v>35</v>
      </c>
      <c r="D67" s="299" t="s">
        <v>35</v>
      </c>
      <c r="E67" s="201"/>
      <c r="F67" s="299" t="s">
        <v>35</v>
      </c>
      <c r="G67" s="193"/>
    </row>
    <row r="68" spans="1:7" x14ac:dyDescent="0.25">
      <c r="A68" s="186" t="s">
        <v>1679</v>
      </c>
      <c r="B68" s="186" t="s">
        <v>483</v>
      </c>
      <c r="C68" s="299" t="s">
        <v>35</v>
      </c>
      <c r="D68" s="299" t="s">
        <v>35</v>
      </c>
      <c r="E68" s="201"/>
      <c r="F68" s="299" t="s">
        <v>35</v>
      </c>
      <c r="G68" s="193"/>
    </row>
    <row r="69" spans="1:7" x14ac:dyDescent="0.25">
      <c r="A69" s="186" t="s">
        <v>1680</v>
      </c>
      <c r="B69" s="186" t="s">
        <v>485</v>
      </c>
      <c r="C69" s="299" t="s">
        <v>35</v>
      </c>
      <c r="D69" s="299" t="s">
        <v>35</v>
      </c>
      <c r="E69" s="201"/>
      <c r="F69" s="299" t="s">
        <v>35</v>
      </c>
      <c r="G69" s="193"/>
    </row>
    <row r="70" spans="1:7" x14ac:dyDescent="0.25">
      <c r="A70" s="186" t="s">
        <v>1681</v>
      </c>
      <c r="B70" s="186" t="s">
        <v>487</v>
      </c>
      <c r="C70" s="299" t="s">
        <v>35</v>
      </c>
      <c r="D70" s="299" t="s">
        <v>35</v>
      </c>
      <c r="E70" s="201"/>
      <c r="F70" s="299" t="s">
        <v>35</v>
      </c>
      <c r="G70" s="193"/>
    </row>
    <row r="71" spans="1:7" x14ac:dyDescent="0.25">
      <c r="A71" s="186" t="s">
        <v>1682</v>
      </c>
      <c r="B71" s="186" t="s">
        <v>489</v>
      </c>
      <c r="C71" s="299" t="s">
        <v>35</v>
      </c>
      <c r="D71" s="299" t="s">
        <v>35</v>
      </c>
      <c r="E71" s="201"/>
      <c r="F71" s="299" t="s">
        <v>35</v>
      </c>
      <c r="G71" s="193"/>
    </row>
    <row r="72" spans="1:7" x14ac:dyDescent="0.25">
      <c r="A72" s="186" t="s">
        <v>1683</v>
      </c>
      <c r="B72" s="186" t="s">
        <v>2276</v>
      </c>
      <c r="C72" s="299" t="s">
        <v>35</v>
      </c>
      <c r="D72" s="299" t="s">
        <v>35</v>
      </c>
      <c r="E72" s="201"/>
      <c r="F72" s="299" t="s">
        <v>35</v>
      </c>
      <c r="G72" s="193"/>
    </row>
    <row r="73" spans="1:7" x14ac:dyDescent="0.25">
      <c r="A73" s="186" t="s">
        <v>1684</v>
      </c>
      <c r="B73" s="186" t="s">
        <v>492</v>
      </c>
      <c r="C73" s="299" t="s">
        <v>35</v>
      </c>
      <c r="D73" s="299" t="s">
        <v>35</v>
      </c>
      <c r="E73" s="201"/>
      <c r="F73" s="299" t="s">
        <v>35</v>
      </c>
      <c r="G73" s="193"/>
    </row>
    <row r="74" spans="1:7" x14ac:dyDescent="0.25">
      <c r="A74" s="186" t="s">
        <v>1685</v>
      </c>
      <c r="B74" s="186" t="s">
        <v>494</v>
      </c>
      <c r="C74" s="299" t="s">
        <v>35</v>
      </c>
      <c r="D74" s="299" t="s">
        <v>35</v>
      </c>
      <c r="E74" s="201"/>
      <c r="F74" s="299" t="s">
        <v>35</v>
      </c>
      <c r="G74" s="193"/>
    </row>
    <row r="75" spans="1:7" x14ac:dyDescent="0.25">
      <c r="A75" s="186" t="s">
        <v>1686</v>
      </c>
      <c r="B75" s="186" t="s">
        <v>496</v>
      </c>
      <c r="C75" s="299" t="s">
        <v>35</v>
      </c>
      <c r="D75" s="299" t="s">
        <v>35</v>
      </c>
      <c r="E75" s="201"/>
      <c r="F75" s="299" t="s">
        <v>35</v>
      </c>
      <c r="G75" s="193"/>
    </row>
    <row r="76" spans="1:7" x14ac:dyDescent="0.25">
      <c r="A76" s="186" t="s">
        <v>1687</v>
      </c>
      <c r="B76" s="186" t="s">
        <v>498</v>
      </c>
      <c r="C76" s="299" t="s">
        <v>35</v>
      </c>
      <c r="D76" s="299" t="s">
        <v>35</v>
      </c>
      <c r="E76" s="201"/>
      <c r="F76" s="299" t="s">
        <v>35</v>
      </c>
      <c r="G76" s="193"/>
    </row>
    <row r="77" spans="1:7" x14ac:dyDescent="0.25">
      <c r="A77" s="186" t="s">
        <v>1688</v>
      </c>
      <c r="B77" s="186" t="s">
        <v>500</v>
      </c>
      <c r="C77" s="299" t="s">
        <v>35</v>
      </c>
      <c r="D77" s="299" t="s">
        <v>35</v>
      </c>
      <c r="E77" s="201"/>
      <c r="F77" s="299" t="s">
        <v>35</v>
      </c>
      <c r="G77" s="193"/>
    </row>
    <row r="78" spans="1:7" x14ac:dyDescent="0.25">
      <c r="A78" s="186" t="s">
        <v>1689</v>
      </c>
      <c r="B78" s="186" t="s">
        <v>502</v>
      </c>
      <c r="C78" s="299" t="s">
        <v>35</v>
      </c>
      <c r="D78" s="299" t="s">
        <v>35</v>
      </c>
      <c r="E78" s="201"/>
      <c r="F78" s="299" t="s">
        <v>35</v>
      </c>
      <c r="G78" s="193"/>
    </row>
    <row r="79" spans="1:7" x14ac:dyDescent="0.25">
      <c r="A79" s="186" t="s">
        <v>1690</v>
      </c>
      <c r="B79" s="186" t="s">
        <v>504</v>
      </c>
      <c r="C79" s="299" t="s">
        <v>35</v>
      </c>
      <c r="D79" s="299" t="s">
        <v>35</v>
      </c>
      <c r="E79" s="201"/>
      <c r="F79" s="299" t="s">
        <v>35</v>
      </c>
      <c r="G79" s="193"/>
    </row>
    <row r="80" spans="1:7" x14ac:dyDescent="0.25">
      <c r="A80" s="186" t="s">
        <v>1691</v>
      </c>
      <c r="B80" s="186" t="s">
        <v>506</v>
      </c>
      <c r="C80" s="299" t="s">
        <v>35</v>
      </c>
      <c r="D80" s="299" t="s">
        <v>35</v>
      </c>
      <c r="E80" s="201"/>
      <c r="F80" s="299" t="s">
        <v>35</v>
      </c>
      <c r="G80" s="193"/>
    </row>
    <row r="81" spans="1:7" x14ac:dyDescent="0.25">
      <c r="A81" s="186" t="s">
        <v>1692</v>
      </c>
      <c r="B81" s="186" t="s">
        <v>508</v>
      </c>
      <c r="C81" s="299" t="s">
        <v>35</v>
      </c>
      <c r="D81" s="299" t="s">
        <v>35</v>
      </c>
      <c r="E81" s="201"/>
      <c r="F81" s="299" t="s">
        <v>35</v>
      </c>
      <c r="G81" s="193"/>
    </row>
    <row r="82" spans="1:7" x14ac:dyDescent="0.25">
      <c r="A82" s="186" t="s">
        <v>1693</v>
      </c>
      <c r="B82" s="186" t="s">
        <v>3</v>
      </c>
      <c r="C82" s="299" t="s">
        <v>35</v>
      </c>
      <c r="D82" s="299" t="s">
        <v>35</v>
      </c>
      <c r="E82" s="201"/>
      <c r="F82" s="299" t="s">
        <v>35</v>
      </c>
      <c r="G82" s="193"/>
    </row>
    <row r="83" spans="1:7" x14ac:dyDescent="0.25">
      <c r="A83" s="186" t="s">
        <v>1694</v>
      </c>
      <c r="B83" s="186" t="s">
        <v>511</v>
      </c>
      <c r="C83" s="299" t="s">
        <v>35</v>
      </c>
      <c r="D83" s="299" t="s">
        <v>35</v>
      </c>
      <c r="E83" s="201"/>
      <c r="F83" s="299" t="s">
        <v>35</v>
      </c>
      <c r="G83" s="193"/>
    </row>
    <row r="84" spans="1:7" x14ac:dyDescent="0.25">
      <c r="A84" s="186" t="s">
        <v>1695</v>
      </c>
      <c r="B84" s="186" t="s">
        <v>513</v>
      </c>
      <c r="C84" s="299" t="s">
        <v>35</v>
      </c>
      <c r="D84" s="299" t="s">
        <v>35</v>
      </c>
      <c r="E84" s="201"/>
      <c r="F84" s="299" t="s">
        <v>35</v>
      </c>
      <c r="G84" s="193"/>
    </row>
    <row r="85" spans="1:7" x14ac:dyDescent="0.25">
      <c r="A85" s="186" t="s">
        <v>1696</v>
      </c>
      <c r="B85" s="186" t="s">
        <v>515</v>
      </c>
      <c r="C85" s="299" t="s">
        <v>35</v>
      </c>
      <c r="D85" s="299" t="s">
        <v>35</v>
      </c>
      <c r="E85" s="201"/>
      <c r="F85" s="299" t="s">
        <v>35</v>
      </c>
      <c r="G85" s="193"/>
    </row>
    <row r="86" spans="1:7" x14ac:dyDescent="0.25">
      <c r="A86" s="186" t="s">
        <v>1697</v>
      </c>
      <c r="B86" s="186" t="s">
        <v>517</v>
      </c>
      <c r="C86" s="299" t="s">
        <v>35</v>
      </c>
      <c r="D86" s="299" t="s">
        <v>35</v>
      </c>
      <c r="E86" s="201"/>
      <c r="F86" s="299" t="s">
        <v>35</v>
      </c>
      <c r="G86" s="193"/>
    </row>
    <row r="87" spans="1:7" x14ac:dyDescent="0.25">
      <c r="A87" s="186" t="s">
        <v>1698</v>
      </c>
      <c r="B87" s="186" t="s">
        <v>519</v>
      </c>
      <c r="C87" s="299" t="s">
        <v>35</v>
      </c>
      <c r="D87" s="299" t="s">
        <v>35</v>
      </c>
      <c r="E87" s="201"/>
      <c r="F87" s="299" t="s">
        <v>35</v>
      </c>
      <c r="G87" s="193"/>
    </row>
    <row r="88" spans="1:7" x14ac:dyDescent="0.25">
      <c r="A88" s="186" t="s">
        <v>1699</v>
      </c>
      <c r="B88" s="186" t="s">
        <v>521</v>
      </c>
      <c r="C88" s="299" t="s">
        <v>35</v>
      </c>
      <c r="D88" s="299" t="s">
        <v>35</v>
      </c>
      <c r="E88" s="201"/>
      <c r="F88" s="299" t="s">
        <v>35</v>
      </c>
      <c r="G88" s="193"/>
    </row>
    <row r="89" spans="1:7" x14ac:dyDescent="0.25">
      <c r="A89" s="186" t="s">
        <v>1700</v>
      </c>
      <c r="B89" s="186" t="s">
        <v>523</v>
      </c>
      <c r="C89" s="299" t="s">
        <v>35</v>
      </c>
      <c r="D89" s="299" t="s">
        <v>35</v>
      </c>
      <c r="E89" s="201"/>
      <c r="F89" s="299" t="s">
        <v>35</v>
      </c>
      <c r="G89" s="193"/>
    </row>
    <row r="90" spans="1:7" x14ac:dyDescent="0.25">
      <c r="A90" s="186" t="s">
        <v>1701</v>
      </c>
      <c r="B90" s="186" t="s">
        <v>525</v>
      </c>
      <c r="C90" s="299" t="s">
        <v>35</v>
      </c>
      <c r="D90" s="299" t="s">
        <v>35</v>
      </c>
      <c r="E90" s="201"/>
      <c r="F90" s="299" t="s">
        <v>35</v>
      </c>
      <c r="G90" s="193"/>
    </row>
    <row r="91" spans="1:7" x14ac:dyDescent="0.25">
      <c r="A91" s="186" t="s">
        <v>1702</v>
      </c>
      <c r="B91" s="186" t="s">
        <v>527</v>
      </c>
      <c r="C91" s="299" t="s">
        <v>35</v>
      </c>
      <c r="D91" s="299" t="s">
        <v>35</v>
      </c>
      <c r="E91" s="201"/>
      <c r="F91" s="299" t="s">
        <v>35</v>
      </c>
      <c r="G91" s="193"/>
    </row>
    <row r="92" spans="1:7" x14ac:dyDescent="0.25">
      <c r="A92" s="186" t="s">
        <v>1703</v>
      </c>
      <c r="B92" s="186" t="s">
        <v>529</v>
      </c>
      <c r="C92" s="299" t="s">
        <v>35</v>
      </c>
      <c r="D92" s="299" t="s">
        <v>35</v>
      </c>
      <c r="E92" s="201"/>
      <c r="F92" s="299" t="s">
        <v>35</v>
      </c>
      <c r="G92" s="193"/>
    </row>
    <row r="93" spans="1:7" x14ac:dyDescent="0.25">
      <c r="A93" s="186" t="s">
        <v>1704</v>
      </c>
      <c r="B93" s="186" t="s">
        <v>6</v>
      </c>
      <c r="C93" s="299" t="s">
        <v>35</v>
      </c>
      <c r="D93" s="299" t="s">
        <v>35</v>
      </c>
      <c r="E93" s="201"/>
      <c r="F93" s="299" t="s">
        <v>35</v>
      </c>
      <c r="G93" s="193"/>
    </row>
    <row r="94" spans="1:7" x14ac:dyDescent="0.25">
      <c r="A94" s="186" t="s">
        <v>1705</v>
      </c>
      <c r="B94" s="192" t="s">
        <v>270</v>
      </c>
      <c r="C94" s="200">
        <f>SUM(C95:C97)</f>
        <v>0</v>
      </c>
      <c r="D94" s="200">
        <f t="shared" ref="D94:F94" si="2">SUM(D95:D97)</f>
        <v>0</v>
      </c>
      <c r="E94" s="200"/>
      <c r="F94" s="200">
        <f t="shared" si="2"/>
        <v>0</v>
      </c>
      <c r="G94" s="193"/>
    </row>
    <row r="95" spans="1:7" x14ac:dyDescent="0.25">
      <c r="A95" s="186" t="s">
        <v>1706</v>
      </c>
      <c r="B95" s="186" t="s">
        <v>535</v>
      </c>
      <c r="C95" s="299" t="s">
        <v>35</v>
      </c>
      <c r="D95" s="299" t="s">
        <v>35</v>
      </c>
      <c r="E95" s="201"/>
      <c r="F95" s="299" t="s">
        <v>35</v>
      </c>
      <c r="G95" s="193"/>
    </row>
    <row r="96" spans="1:7" x14ac:dyDescent="0.25">
      <c r="A96" s="186" t="s">
        <v>1707</v>
      </c>
      <c r="B96" s="186" t="s">
        <v>537</v>
      </c>
      <c r="C96" s="299" t="s">
        <v>35</v>
      </c>
      <c r="D96" s="299" t="s">
        <v>35</v>
      </c>
      <c r="E96" s="201"/>
      <c r="F96" s="299" t="s">
        <v>35</v>
      </c>
      <c r="G96" s="193"/>
    </row>
    <row r="97" spans="1:7" x14ac:dyDescent="0.25">
      <c r="A97" s="186" t="s">
        <v>1708</v>
      </c>
      <c r="B97" s="186" t="s">
        <v>2</v>
      </c>
      <c r="C97" s="299" t="s">
        <v>35</v>
      </c>
      <c r="D97" s="299" t="s">
        <v>35</v>
      </c>
      <c r="E97" s="201"/>
      <c r="F97" s="299" t="s">
        <v>35</v>
      </c>
      <c r="G97" s="193"/>
    </row>
    <row r="98" spans="1:7" x14ac:dyDescent="0.25">
      <c r="A98" s="186" t="s">
        <v>1709</v>
      </c>
      <c r="B98" s="192" t="s">
        <v>98</v>
      </c>
      <c r="C98" s="200">
        <f>SUM(C99:C109)</f>
        <v>0</v>
      </c>
      <c r="D98" s="200">
        <f t="shared" ref="D98:F98" si="3">SUM(D99:D109)</f>
        <v>0</v>
      </c>
      <c r="E98" s="200"/>
      <c r="F98" s="200">
        <f t="shared" si="3"/>
        <v>0</v>
      </c>
      <c r="G98" s="193"/>
    </row>
    <row r="99" spans="1:7" x14ac:dyDescent="0.25">
      <c r="A99" s="186" t="s">
        <v>1710</v>
      </c>
      <c r="B99" s="193" t="s">
        <v>272</v>
      </c>
      <c r="C99" s="299" t="s">
        <v>35</v>
      </c>
      <c r="D99" s="299" t="s">
        <v>35</v>
      </c>
      <c r="E99" s="201"/>
      <c r="F99" s="299" t="s">
        <v>35</v>
      </c>
      <c r="G99" s="193"/>
    </row>
    <row r="100" spans="1:7" s="174" customFormat="1" x14ac:dyDescent="0.25">
      <c r="A100" s="186" t="s">
        <v>1711</v>
      </c>
      <c r="B100" s="186" t="s">
        <v>532</v>
      </c>
      <c r="C100" s="299" t="s">
        <v>35</v>
      </c>
      <c r="D100" s="299" t="s">
        <v>35</v>
      </c>
      <c r="E100" s="201"/>
      <c r="F100" s="299" t="s">
        <v>35</v>
      </c>
      <c r="G100" s="193"/>
    </row>
    <row r="101" spans="1:7" x14ac:dyDescent="0.25">
      <c r="A101" s="186" t="s">
        <v>1712</v>
      </c>
      <c r="B101" s="193" t="s">
        <v>274</v>
      </c>
      <c r="C101" s="299" t="s">
        <v>35</v>
      </c>
      <c r="D101" s="299" t="s">
        <v>35</v>
      </c>
      <c r="E101" s="201"/>
      <c r="F101" s="299" t="s">
        <v>35</v>
      </c>
      <c r="G101" s="193"/>
    </row>
    <row r="102" spans="1:7" x14ac:dyDescent="0.25">
      <c r="A102" s="186" t="s">
        <v>1713</v>
      </c>
      <c r="B102" s="193" t="s">
        <v>276</v>
      </c>
      <c r="C102" s="299" t="s">
        <v>35</v>
      </c>
      <c r="D102" s="299" t="s">
        <v>35</v>
      </c>
      <c r="E102" s="201"/>
      <c r="F102" s="299" t="s">
        <v>35</v>
      </c>
      <c r="G102" s="193"/>
    </row>
    <row r="103" spans="1:7" x14ac:dyDescent="0.25">
      <c r="A103" s="186" t="s">
        <v>1714</v>
      </c>
      <c r="B103" s="193" t="s">
        <v>12</v>
      </c>
      <c r="C103" s="299" t="s">
        <v>35</v>
      </c>
      <c r="D103" s="299" t="s">
        <v>35</v>
      </c>
      <c r="E103" s="201"/>
      <c r="F103" s="299" t="s">
        <v>35</v>
      </c>
      <c r="G103" s="193"/>
    </row>
    <row r="104" spans="1:7" x14ac:dyDescent="0.25">
      <c r="A104" s="186" t="s">
        <v>1715</v>
      </c>
      <c r="B104" s="193" t="s">
        <v>279</v>
      </c>
      <c r="C104" s="299" t="s">
        <v>35</v>
      </c>
      <c r="D104" s="299" t="s">
        <v>35</v>
      </c>
      <c r="E104" s="201"/>
      <c r="F104" s="299" t="s">
        <v>35</v>
      </c>
      <c r="G104" s="193"/>
    </row>
    <row r="105" spans="1:7" x14ac:dyDescent="0.25">
      <c r="A105" s="186" t="s">
        <v>1716</v>
      </c>
      <c r="B105" s="193" t="s">
        <v>281</v>
      </c>
      <c r="C105" s="299" t="s">
        <v>35</v>
      </c>
      <c r="D105" s="299" t="s">
        <v>35</v>
      </c>
      <c r="E105" s="201"/>
      <c r="F105" s="299" t="s">
        <v>35</v>
      </c>
      <c r="G105" s="193"/>
    </row>
    <row r="106" spans="1:7" x14ac:dyDescent="0.25">
      <c r="A106" s="186" t="s">
        <v>1717</v>
      </c>
      <c r="B106" s="193" t="s">
        <v>283</v>
      </c>
      <c r="C106" s="299" t="s">
        <v>35</v>
      </c>
      <c r="D106" s="299" t="s">
        <v>35</v>
      </c>
      <c r="E106" s="201"/>
      <c r="F106" s="299" t="s">
        <v>35</v>
      </c>
      <c r="G106" s="193"/>
    </row>
    <row r="107" spans="1:7" x14ac:dyDescent="0.25">
      <c r="A107" s="186" t="s">
        <v>1718</v>
      </c>
      <c r="B107" s="193" t="s">
        <v>285</v>
      </c>
      <c r="C107" s="299" t="s">
        <v>35</v>
      </c>
      <c r="D107" s="299" t="s">
        <v>35</v>
      </c>
      <c r="E107" s="201"/>
      <c r="F107" s="299" t="s">
        <v>35</v>
      </c>
      <c r="G107" s="193"/>
    </row>
    <row r="108" spans="1:7" x14ac:dyDescent="0.25">
      <c r="A108" s="186" t="s">
        <v>1719</v>
      </c>
      <c r="B108" s="193" t="s">
        <v>287</v>
      </c>
      <c r="C108" s="299" t="s">
        <v>35</v>
      </c>
      <c r="D108" s="299" t="s">
        <v>35</v>
      </c>
      <c r="E108" s="201"/>
      <c r="F108" s="299" t="s">
        <v>35</v>
      </c>
      <c r="G108" s="193"/>
    </row>
    <row r="109" spans="1:7" x14ac:dyDescent="0.25">
      <c r="A109" s="186" t="s">
        <v>1720</v>
      </c>
      <c r="B109" s="193" t="s">
        <v>98</v>
      </c>
      <c r="C109" s="299" t="s">
        <v>35</v>
      </c>
      <c r="D109" s="299" t="s">
        <v>35</v>
      </c>
      <c r="E109" s="201"/>
      <c r="F109" s="299" t="s">
        <v>35</v>
      </c>
      <c r="G109" s="193"/>
    </row>
    <row r="110" spans="1:7" x14ac:dyDescent="0.25">
      <c r="A110" s="186" t="s">
        <v>1993</v>
      </c>
      <c r="B110" s="295" t="s">
        <v>102</v>
      </c>
      <c r="C110" s="299"/>
      <c r="D110" s="299"/>
      <c r="E110" s="201"/>
      <c r="F110" s="299"/>
      <c r="G110" s="193"/>
    </row>
    <row r="111" spans="1:7" x14ac:dyDescent="0.25">
      <c r="A111" s="186" t="s">
        <v>1994</v>
      </c>
      <c r="B111" s="295" t="s">
        <v>102</v>
      </c>
      <c r="C111" s="299"/>
      <c r="D111" s="299"/>
      <c r="E111" s="201"/>
      <c r="F111" s="299"/>
      <c r="G111" s="193"/>
    </row>
    <row r="112" spans="1:7" x14ac:dyDescent="0.25">
      <c r="A112" s="186" t="s">
        <v>1995</v>
      </c>
      <c r="B112" s="295" t="s">
        <v>102</v>
      </c>
      <c r="C112" s="299"/>
      <c r="D112" s="299"/>
      <c r="E112" s="201"/>
      <c r="F112" s="299"/>
      <c r="G112" s="193"/>
    </row>
    <row r="113" spans="1:7" x14ac:dyDescent="0.25">
      <c r="A113" s="186" t="s">
        <v>1996</v>
      </c>
      <c r="B113" s="295" t="s">
        <v>102</v>
      </c>
      <c r="C113" s="299"/>
      <c r="D113" s="299"/>
      <c r="E113" s="201"/>
      <c r="F113" s="299"/>
      <c r="G113" s="193"/>
    </row>
    <row r="114" spans="1:7" x14ac:dyDescent="0.25">
      <c r="A114" s="186" t="s">
        <v>1997</v>
      </c>
      <c r="B114" s="295" t="s">
        <v>102</v>
      </c>
      <c r="C114" s="299"/>
      <c r="D114" s="299"/>
      <c r="E114" s="201"/>
      <c r="F114" s="299"/>
      <c r="G114" s="193"/>
    </row>
    <row r="115" spans="1:7" x14ac:dyDescent="0.25">
      <c r="A115" s="186" t="s">
        <v>1998</v>
      </c>
      <c r="B115" s="295" t="s">
        <v>102</v>
      </c>
      <c r="C115" s="299"/>
      <c r="D115" s="299"/>
      <c r="E115" s="201"/>
      <c r="F115" s="299"/>
      <c r="G115" s="193"/>
    </row>
    <row r="116" spans="1:7" x14ac:dyDescent="0.25">
      <c r="A116" s="186" t="s">
        <v>1999</v>
      </c>
      <c r="B116" s="295" t="s">
        <v>102</v>
      </c>
      <c r="C116" s="299"/>
      <c r="D116" s="299"/>
      <c r="E116" s="201"/>
      <c r="F116" s="299"/>
      <c r="G116" s="193"/>
    </row>
    <row r="117" spans="1:7" x14ac:dyDescent="0.25">
      <c r="A117" s="186" t="s">
        <v>2000</v>
      </c>
      <c r="B117" s="295" t="s">
        <v>102</v>
      </c>
      <c r="C117" s="299"/>
      <c r="D117" s="299"/>
      <c r="E117" s="201"/>
      <c r="F117" s="299"/>
      <c r="G117" s="193"/>
    </row>
    <row r="118" spans="1:7" x14ac:dyDescent="0.25">
      <c r="A118" s="186" t="s">
        <v>2001</v>
      </c>
      <c r="B118" s="295" t="s">
        <v>102</v>
      </c>
      <c r="C118" s="299"/>
      <c r="D118" s="299"/>
      <c r="E118" s="201"/>
      <c r="F118" s="299"/>
      <c r="G118" s="193"/>
    </row>
    <row r="119" spans="1:7" x14ac:dyDescent="0.25">
      <c r="A119" s="186" t="s">
        <v>2002</v>
      </c>
      <c r="B119" s="295" t="s">
        <v>102</v>
      </c>
      <c r="C119" s="299"/>
      <c r="D119" s="299"/>
      <c r="E119" s="201"/>
      <c r="F119" s="299"/>
      <c r="G119" s="193"/>
    </row>
    <row r="120" spans="1:7" x14ac:dyDescent="0.25">
      <c r="A120" s="45"/>
      <c r="B120" s="45" t="s">
        <v>1557</v>
      </c>
      <c r="C120" s="45" t="s">
        <v>467</v>
      </c>
      <c r="D120" s="45" t="s">
        <v>468</v>
      </c>
      <c r="E120" s="45"/>
      <c r="F120" s="45" t="s">
        <v>435</v>
      </c>
      <c r="G120" s="45"/>
    </row>
    <row r="121" spans="1:7" x14ac:dyDescent="0.25">
      <c r="A121" s="186" t="s">
        <v>1721</v>
      </c>
      <c r="B121" s="292" t="s">
        <v>560</v>
      </c>
      <c r="C121" s="299" t="s">
        <v>35</v>
      </c>
      <c r="D121" s="299" t="s">
        <v>35</v>
      </c>
      <c r="E121" s="201"/>
      <c r="F121" s="299" t="s">
        <v>35</v>
      </c>
      <c r="G121" s="193"/>
    </row>
    <row r="122" spans="1:7" x14ac:dyDescent="0.25">
      <c r="A122" s="186" t="s">
        <v>1722</v>
      </c>
      <c r="B122" s="292" t="s">
        <v>560</v>
      </c>
      <c r="C122" s="299" t="s">
        <v>35</v>
      </c>
      <c r="D122" s="299" t="s">
        <v>35</v>
      </c>
      <c r="E122" s="201"/>
      <c r="F122" s="299" t="s">
        <v>35</v>
      </c>
      <c r="G122" s="193"/>
    </row>
    <row r="123" spans="1:7" x14ac:dyDescent="0.25">
      <c r="A123" s="186" t="s">
        <v>1723</v>
      </c>
      <c r="B123" s="292" t="s">
        <v>560</v>
      </c>
      <c r="C123" s="299" t="s">
        <v>35</v>
      </c>
      <c r="D123" s="299" t="s">
        <v>35</v>
      </c>
      <c r="E123" s="201"/>
      <c r="F123" s="299" t="s">
        <v>35</v>
      </c>
      <c r="G123" s="193"/>
    </row>
    <row r="124" spans="1:7" x14ac:dyDescent="0.25">
      <c r="A124" s="186" t="s">
        <v>1724</v>
      </c>
      <c r="B124" s="292" t="s">
        <v>560</v>
      </c>
      <c r="C124" s="299" t="s">
        <v>35</v>
      </c>
      <c r="D124" s="299" t="s">
        <v>35</v>
      </c>
      <c r="E124" s="201"/>
      <c r="F124" s="299" t="s">
        <v>35</v>
      </c>
      <c r="G124" s="193"/>
    </row>
    <row r="125" spans="1:7" x14ac:dyDescent="0.25">
      <c r="A125" s="186" t="s">
        <v>1725</v>
      </c>
      <c r="B125" s="292" t="s">
        <v>560</v>
      </c>
      <c r="C125" s="299" t="s">
        <v>35</v>
      </c>
      <c r="D125" s="299" t="s">
        <v>35</v>
      </c>
      <c r="E125" s="201"/>
      <c r="F125" s="299" t="s">
        <v>35</v>
      </c>
      <c r="G125" s="193"/>
    </row>
    <row r="126" spans="1:7" x14ac:dyDescent="0.25">
      <c r="A126" s="186" t="s">
        <v>1726</v>
      </c>
      <c r="B126" s="292" t="s">
        <v>560</v>
      </c>
      <c r="C126" s="299" t="s">
        <v>35</v>
      </c>
      <c r="D126" s="299" t="s">
        <v>35</v>
      </c>
      <c r="E126" s="201"/>
      <c r="F126" s="299" t="s">
        <v>35</v>
      </c>
      <c r="G126" s="193"/>
    </row>
    <row r="127" spans="1:7" x14ac:dyDescent="0.25">
      <c r="A127" s="186" t="s">
        <v>1727</v>
      </c>
      <c r="B127" s="292" t="s">
        <v>560</v>
      </c>
      <c r="C127" s="299" t="s">
        <v>35</v>
      </c>
      <c r="D127" s="299" t="s">
        <v>35</v>
      </c>
      <c r="E127" s="201"/>
      <c r="F127" s="299" t="s">
        <v>35</v>
      </c>
      <c r="G127" s="193"/>
    </row>
    <row r="128" spans="1:7" x14ac:dyDescent="0.25">
      <c r="A128" s="186" t="s">
        <v>1728</v>
      </c>
      <c r="B128" s="292" t="s">
        <v>560</v>
      </c>
      <c r="C128" s="299" t="s">
        <v>35</v>
      </c>
      <c r="D128" s="299" t="s">
        <v>35</v>
      </c>
      <c r="E128" s="201"/>
      <c r="F128" s="299" t="s">
        <v>35</v>
      </c>
      <c r="G128" s="193"/>
    </row>
    <row r="129" spans="1:7" x14ac:dyDescent="0.25">
      <c r="A129" s="186" t="s">
        <v>1729</v>
      </c>
      <c r="B129" s="292" t="s">
        <v>560</v>
      </c>
      <c r="C129" s="299" t="s">
        <v>35</v>
      </c>
      <c r="D129" s="299" t="s">
        <v>35</v>
      </c>
      <c r="E129" s="201"/>
      <c r="F129" s="299" t="s">
        <v>35</v>
      </c>
      <c r="G129" s="193"/>
    </row>
    <row r="130" spans="1:7" x14ac:dyDescent="0.25">
      <c r="A130" s="186" t="s">
        <v>1730</v>
      </c>
      <c r="B130" s="292" t="s">
        <v>560</v>
      </c>
      <c r="C130" s="299" t="s">
        <v>35</v>
      </c>
      <c r="D130" s="299" t="s">
        <v>35</v>
      </c>
      <c r="E130" s="201"/>
      <c r="F130" s="299" t="s">
        <v>35</v>
      </c>
      <c r="G130" s="193"/>
    </row>
    <row r="131" spans="1:7" x14ac:dyDescent="0.25">
      <c r="A131" s="186" t="s">
        <v>1731</v>
      </c>
      <c r="B131" s="292" t="s">
        <v>560</v>
      </c>
      <c r="C131" s="299" t="s">
        <v>35</v>
      </c>
      <c r="D131" s="299" t="s">
        <v>35</v>
      </c>
      <c r="E131" s="201"/>
      <c r="F131" s="299" t="s">
        <v>35</v>
      </c>
      <c r="G131" s="193"/>
    </row>
    <row r="132" spans="1:7" x14ac:dyDescent="0.25">
      <c r="A132" s="186" t="s">
        <v>1732</v>
      </c>
      <c r="B132" s="292" t="s">
        <v>560</v>
      </c>
      <c r="C132" s="299" t="s">
        <v>35</v>
      </c>
      <c r="D132" s="299" t="s">
        <v>35</v>
      </c>
      <c r="E132" s="201"/>
      <c r="F132" s="299" t="s">
        <v>35</v>
      </c>
      <c r="G132" s="193"/>
    </row>
    <row r="133" spans="1:7" x14ac:dyDescent="0.25">
      <c r="A133" s="186" t="s">
        <v>1733</v>
      </c>
      <c r="B133" s="292" t="s">
        <v>560</v>
      </c>
      <c r="C133" s="299" t="s">
        <v>35</v>
      </c>
      <c r="D133" s="299" t="s">
        <v>35</v>
      </c>
      <c r="E133" s="201"/>
      <c r="F133" s="299" t="s">
        <v>35</v>
      </c>
      <c r="G133" s="193"/>
    </row>
    <row r="134" spans="1:7" x14ac:dyDescent="0.25">
      <c r="A134" s="186" t="s">
        <v>1734</v>
      </c>
      <c r="B134" s="292" t="s">
        <v>560</v>
      </c>
      <c r="C134" s="299" t="s">
        <v>35</v>
      </c>
      <c r="D134" s="299" t="s">
        <v>35</v>
      </c>
      <c r="E134" s="201"/>
      <c r="F134" s="299" t="s">
        <v>35</v>
      </c>
      <c r="G134" s="193"/>
    </row>
    <row r="135" spans="1:7" x14ac:dyDescent="0.25">
      <c r="A135" s="186" t="s">
        <v>1735</v>
      </c>
      <c r="B135" s="292" t="s">
        <v>560</v>
      </c>
      <c r="C135" s="299" t="s">
        <v>35</v>
      </c>
      <c r="D135" s="299" t="s">
        <v>35</v>
      </c>
      <c r="E135" s="201"/>
      <c r="F135" s="299" t="s">
        <v>35</v>
      </c>
      <c r="G135" s="193"/>
    </row>
    <row r="136" spans="1:7" x14ac:dyDescent="0.25">
      <c r="A136" s="186" t="s">
        <v>1736</v>
      </c>
      <c r="B136" s="292" t="s">
        <v>560</v>
      </c>
      <c r="C136" s="299" t="s">
        <v>35</v>
      </c>
      <c r="D136" s="299" t="s">
        <v>35</v>
      </c>
      <c r="E136" s="201"/>
      <c r="F136" s="299" t="s">
        <v>35</v>
      </c>
      <c r="G136" s="193"/>
    </row>
    <row r="137" spans="1:7" x14ac:dyDescent="0.25">
      <c r="A137" s="186" t="s">
        <v>1737</v>
      </c>
      <c r="B137" s="292" t="s">
        <v>560</v>
      </c>
      <c r="C137" s="299" t="s">
        <v>35</v>
      </c>
      <c r="D137" s="299" t="s">
        <v>35</v>
      </c>
      <c r="E137" s="201"/>
      <c r="F137" s="299" t="s">
        <v>35</v>
      </c>
      <c r="G137" s="193"/>
    </row>
    <row r="138" spans="1:7" x14ac:dyDescent="0.25">
      <c r="A138" s="186" t="s">
        <v>1738</v>
      </c>
      <c r="B138" s="292" t="s">
        <v>560</v>
      </c>
      <c r="C138" s="299" t="s">
        <v>35</v>
      </c>
      <c r="D138" s="299" t="s">
        <v>35</v>
      </c>
      <c r="E138" s="201"/>
      <c r="F138" s="299" t="s">
        <v>35</v>
      </c>
      <c r="G138" s="193"/>
    </row>
    <row r="139" spans="1:7" x14ac:dyDescent="0.25">
      <c r="A139" s="186" t="s">
        <v>1739</v>
      </c>
      <c r="B139" s="292" t="s">
        <v>560</v>
      </c>
      <c r="C139" s="299" t="s">
        <v>35</v>
      </c>
      <c r="D139" s="299" t="s">
        <v>35</v>
      </c>
      <c r="E139" s="201"/>
      <c r="F139" s="299" t="s">
        <v>35</v>
      </c>
      <c r="G139" s="193"/>
    </row>
    <row r="140" spans="1:7" x14ac:dyDescent="0.25">
      <c r="A140" s="186" t="s">
        <v>1740</v>
      </c>
      <c r="B140" s="292" t="s">
        <v>560</v>
      </c>
      <c r="C140" s="299" t="s">
        <v>35</v>
      </c>
      <c r="D140" s="299" t="s">
        <v>35</v>
      </c>
      <c r="E140" s="201"/>
      <c r="F140" s="299" t="s">
        <v>35</v>
      </c>
      <c r="G140" s="193"/>
    </row>
    <row r="141" spans="1:7" x14ac:dyDescent="0.25">
      <c r="A141" s="186" t="s">
        <v>1741</v>
      </c>
      <c r="B141" s="292" t="s">
        <v>560</v>
      </c>
      <c r="C141" s="299" t="s">
        <v>35</v>
      </c>
      <c r="D141" s="299" t="s">
        <v>35</v>
      </c>
      <c r="E141" s="201"/>
      <c r="F141" s="299" t="s">
        <v>35</v>
      </c>
      <c r="G141" s="193"/>
    </row>
    <row r="142" spans="1:7" x14ac:dyDescent="0.25">
      <c r="A142" s="186" t="s">
        <v>1742</v>
      </c>
      <c r="B142" s="292" t="s">
        <v>560</v>
      </c>
      <c r="C142" s="299" t="s">
        <v>35</v>
      </c>
      <c r="D142" s="299" t="s">
        <v>35</v>
      </c>
      <c r="E142" s="201"/>
      <c r="F142" s="299" t="s">
        <v>35</v>
      </c>
      <c r="G142" s="193"/>
    </row>
    <row r="143" spans="1:7" x14ac:dyDescent="0.25">
      <c r="A143" s="186" t="s">
        <v>1743</v>
      </c>
      <c r="B143" s="292" t="s">
        <v>560</v>
      </c>
      <c r="C143" s="299" t="s">
        <v>35</v>
      </c>
      <c r="D143" s="299" t="s">
        <v>35</v>
      </c>
      <c r="E143" s="201"/>
      <c r="F143" s="299" t="s">
        <v>35</v>
      </c>
      <c r="G143" s="193"/>
    </row>
    <row r="144" spans="1:7" x14ac:dyDescent="0.25">
      <c r="A144" s="186" t="s">
        <v>1744</v>
      </c>
      <c r="B144" s="292" t="s">
        <v>560</v>
      </c>
      <c r="C144" s="299" t="s">
        <v>35</v>
      </c>
      <c r="D144" s="299" t="s">
        <v>35</v>
      </c>
      <c r="E144" s="201"/>
      <c r="F144" s="299" t="s">
        <v>35</v>
      </c>
      <c r="G144" s="193"/>
    </row>
    <row r="145" spans="1:7" x14ac:dyDescent="0.25">
      <c r="A145" s="186" t="s">
        <v>1745</v>
      </c>
      <c r="B145" s="292" t="s">
        <v>560</v>
      </c>
      <c r="C145" s="299" t="s">
        <v>35</v>
      </c>
      <c r="D145" s="299" t="s">
        <v>35</v>
      </c>
      <c r="E145" s="201"/>
      <c r="F145" s="299" t="s">
        <v>35</v>
      </c>
      <c r="G145" s="193"/>
    </row>
    <row r="146" spans="1:7" x14ac:dyDescent="0.25">
      <c r="A146" s="186" t="s">
        <v>1746</v>
      </c>
      <c r="B146" s="292" t="s">
        <v>560</v>
      </c>
      <c r="C146" s="299" t="s">
        <v>35</v>
      </c>
      <c r="D146" s="299" t="s">
        <v>35</v>
      </c>
      <c r="E146" s="201"/>
      <c r="F146" s="299" t="s">
        <v>35</v>
      </c>
      <c r="G146" s="193"/>
    </row>
    <row r="147" spans="1:7" x14ac:dyDescent="0.25">
      <c r="A147" s="186" t="s">
        <v>1747</v>
      </c>
      <c r="B147" s="292" t="s">
        <v>560</v>
      </c>
      <c r="C147" s="299" t="s">
        <v>35</v>
      </c>
      <c r="D147" s="299" t="s">
        <v>35</v>
      </c>
      <c r="E147" s="201"/>
      <c r="F147" s="299" t="s">
        <v>35</v>
      </c>
      <c r="G147" s="193"/>
    </row>
    <row r="148" spans="1:7" x14ac:dyDescent="0.25">
      <c r="A148" s="186" t="s">
        <v>1748</v>
      </c>
      <c r="B148" s="292" t="s">
        <v>560</v>
      </c>
      <c r="C148" s="299" t="s">
        <v>35</v>
      </c>
      <c r="D148" s="299" t="s">
        <v>35</v>
      </c>
      <c r="E148" s="201"/>
      <c r="F148" s="299" t="s">
        <v>35</v>
      </c>
      <c r="G148" s="193"/>
    </row>
    <row r="149" spans="1:7" x14ac:dyDescent="0.25">
      <c r="A149" s="186" t="s">
        <v>1749</v>
      </c>
      <c r="B149" s="292" t="s">
        <v>560</v>
      </c>
      <c r="C149" s="299" t="s">
        <v>35</v>
      </c>
      <c r="D149" s="299" t="s">
        <v>35</v>
      </c>
      <c r="E149" s="201"/>
      <c r="F149" s="299" t="s">
        <v>35</v>
      </c>
      <c r="G149" s="193"/>
    </row>
    <row r="150" spans="1:7" x14ac:dyDescent="0.25">
      <c r="A150" s="186" t="s">
        <v>1750</v>
      </c>
      <c r="B150" s="292" t="s">
        <v>560</v>
      </c>
      <c r="C150" s="299" t="s">
        <v>35</v>
      </c>
      <c r="D150" s="299" t="s">
        <v>35</v>
      </c>
      <c r="E150" s="201"/>
      <c r="F150" s="299" t="s">
        <v>35</v>
      </c>
      <c r="G150" s="193"/>
    </row>
    <row r="151" spans="1:7" x14ac:dyDescent="0.25">
      <c r="A151" s="186" t="s">
        <v>1751</v>
      </c>
      <c r="B151" s="292" t="s">
        <v>560</v>
      </c>
      <c r="C151" s="299" t="s">
        <v>35</v>
      </c>
      <c r="D151" s="299" t="s">
        <v>35</v>
      </c>
      <c r="E151" s="201"/>
      <c r="F151" s="299" t="s">
        <v>35</v>
      </c>
      <c r="G151" s="193"/>
    </row>
    <row r="152" spans="1:7" x14ac:dyDescent="0.25">
      <c r="A152" s="186" t="s">
        <v>1752</v>
      </c>
      <c r="B152" s="292" t="s">
        <v>560</v>
      </c>
      <c r="C152" s="299" t="s">
        <v>35</v>
      </c>
      <c r="D152" s="299" t="s">
        <v>35</v>
      </c>
      <c r="E152" s="201"/>
      <c r="F152" s="299" t="s">
        <v>35</v>
      </c>
      <c r="G152" s="193"/>
    </row>
    <row r="153" spans="1:7" x14ac:dyDescent="0.25">
      <c r="A153" s="186" t="s">
        <v>1753</v>
      </c>
      <c r="B153" s="292" t="s">
        <v>560</v>
      </c>
      <c r="C153" s="299" t="s">
        <v>35</v>
      </c>
      <c r="D153" s="299" t="s">
        <v>35</v>
      </c>
      <c r="E153" s="201"/>
      <c r="F153" s="299" t="s">
        <v>35</v>
      </c>
      <c r="G153" s="193"/>
    </row>
    <row r="154" spans="1:7" x14ac:dyDescent="0.25">
      <c r="A154" s="186" t="s">
        <v>1754</v>
      </c>
      <c r="B154" s="292" t="s">
        <v>560</v>
      </c>
      <c r="C154" s="299" t="s">
        <v>35</v>
      </c>
      <c r="D154" s="299" t="s">
        <v>35</v>
      </c>
      <c r="E154" s="201"/>
      <c r="F154" s="299" t="s">
        <v>35</v>
      </c>
      <c r="G154" s="193"/>
    </row>
    <row r="155" spans="1:7" x14ac:dyDescent="0.25">
      <c r="A155" s="186" t="s">
        <v>1755</v>
      </c>
      <c r="B155" s="292" t="s">
        <v>560</v>
      </c>
      <c r="C155" s="299" t="s">
        <v>35</v>
      </c>
      <c r="D155" s="299" t="s">
        <v>35</v>
      </c>
      <c r="E155" s="201"/>
      <c r="F155" s="299" t="s">
        <v>35</v>
      </c>
      <c r="G155" s="193"/>
    </row>
    <row r="156" spans="1:7" x14ac:dyDescent="0.25">
      <c r="A156" s="186" t="s">
        <v>1756</v>
      </c>
      <c r="B156" s="292" t="s">
        <v>560</v>
      </c>
      <c r="C156" s="299" t="s">
        <v>35</v>
      </c>
      <c r="D156" s="299" t="s">
        <v>35</v>
      </c>
      <c r="E156" s="201"/>
      <c r="F156" s="299" t="s">
        <v>35</v>
      </c>
      <c r="G156" s="193"/>
    </row>
    <row r="157" spans="1:7" x14ac:dyDescent="0.25">
      <c r="A157" s="186" t="s">
        <v>1757</v>
      </c>
      <c r="B157" s="292" t="s">
        <v>560</v>
      </c>
      <c r="C157" s="299" t="s">
        <v>35</v>
      </c>
      <c r="D157" s="299" t="s">
        <v>35</v>
      </c>
      <c r="E157" s="201"/>
      <c r="F157" s="299" t="s">
        <v>35</v>
      </c>
      <c r="G157" s="193"/>
    </row>
    <row r="158" spans="1:7" x14ac:dyDescent="0.25">
      <c r="A158" s="186" t="s">
        <v>1758</v>
      </c>
      <c r="B158" s="292" t="s">
        <v>560</v>
      </c>
      <c r="C158" s="299" t="s">
        <v>35</v>
      </c>
      <c r="D158" s="299" t="s">
        <v>35</v>
      </c>
      <c r="E158" s="201"/>
      <c r="F158" s="299" t="s">
        <v>35</v>
      </c>
      <c r="G158" s="193"/>
    </row>
    <row r="159" spans="1:7" x14ac:dyDescent="0.25">
      <c r="A159" s="186" t="s">
        <v>1759</v>
      </c>
      <c r="B159" s="292" t="s">
        <v>560</v>
      </c>
      <c r="C159" s="299" t="s">
        <v>35</v>
      </c>
      <c r="D159" s="299" t="s">
        <v>35</v>
      </c>
      <c r="E159" s="201"/>
      <c r="F159" s="299" t="s">
        <v>35</v>
      </c>
      <c r="G159" s="193"/>
    </row>
    <row r="160" spans="1:7" x14ac:dyDescent="0.25">
      <c r="A160" s="186" t="s">
        <v>1760</v>
      </c>
      <c r="B160" s="292" t="s">
        <v>560</v>
      </c>
      <c r="C160" s="299" t="s">
        <v>35</v>
      </c>
      <c r="D160" s="299" t="s">
        <v>35</v>
      </c>
      <c r="E160" s="201"/>
      <c r="F160" s="299" t="s">
        <v>35</v>
      </c>
      <c r="G160" s="193"/>
    </row>
    <row r="161" spans="1:7" x14ac:dyDescent="0.25">
      <c r="A161" s="186" t="s">
        <v>1761</v>
      </c>
      <c r="B161" s="292" t="s">
        <v>560</v>
      </c>
      <c r="C161" s="299" t="s">
        <v>35</v>
      </c>
      <c r="D161" s="299" t="s">
        <v>35</v>
      </c>
      <c r="E161" s="201"/>
      <c r="F161" s="299" t="s">
        <v>35</v>
      </c>
      <c r="G161" s="193"/>
    </row>
    <row r="162" spans="1:7" x14ac:dyDescent="0.25">
      <c r="A162" s="186" t="s">
        <v>1762</v>
      </c>
      <c r="B162" s="292" t="s">
        <v>560</v>
      </c>
      <c r="C162" s="299" t="s">
        <v>35</v>
      </c>
      <c r="D162" s="299" t="s">
        <v>35</v>
      </c>
      <c r="E162" s="201"/>
      <c r="F162" s="299" t="s">
        <v>35</v>
      </c>
      <c r="G162" s="193"/>
    </row>
    <row r="163" spans="1:7" x14ac:dyDescent="0.25">
      <c r="A163" s="186" t="s">
        <v>1763</v>
      </c>
      <c r="B163" s="292" t="s">
        <v>560</v>
      </c>
      <c r="C163" s="299" t="s">
        <v>35</v>
      </c>
      <c r="D163" s="299" t="s">
        <v>35</v>
      </c>
      <c r="E163" s="201"/>
      <c r="F163" s="299" t="s">
        <v>35</v>
      </c>
      <c r="G163" s="193"/>
    </row>
    <row r="164" spans="1:7" x14ac:dyDescent="0.25">
      <c r="A164" s="186" t="s">
        <v>1764</v>
      </c>
      <c r="B164" s="292" t="s">
        <v>560</v>
      </c>
      <c r="C164" s="299" t="s">
        <v>35</v>
      </c>
      <c r="D164" s="299" t="s">
        <v>35</v>
      </c>
      <c r="E164" s="201"/>
      <c r="F164" s="299" t="s">
        <v>35</v>
      </c>
      <c r="G164" s="193"/>
    </row>
    <row r="165" spans="1:7" x14ac:dyDescent="0.25">
      <c r="A165" s="186" t="s">
        <v>1765</v>
      </c>
      <c r="B165" s="292" t="s">
        <v>560</v>
      </c>
      <c r="C165" s="299" t="s">
        <v>35</v>
      </c>
      <c r="D165" s="299" t="s">
        <v>35</v>
      </c>
      <c r="E165" s="201"/>
      <c r="F165" s="299" t="s">
        <v>35</v>
      </c>
      <c r="G165" s="193"/>
    </row>
    <row r="166" spans="1:7" x14ac:dyDescent="0.25">
      <c r="A166" s="186" t="s">
        <v>1766</v>
      </c>
      <c r="B166" s="292" t="s">
        <v>560</v>
      </c>
      <c r="C166" s="299" t="s">
        <v>35</v>
      </c>
      <c r="D166" s="299" t="s">
        <v>35</v>
      </c>
      <c r="E166" s="201"/>
      <c r="F166" s="299" t="s">
        <v>35</v>
      </c>
      <c r="G166" s="193"/>
    </row>
    <row r="167" spans="1:7" x14ac:dyDescent="0.25">
      <c r="A167" s="186" t="s">
        <v>1767</v>
      </c>
      <c r="B167" s="292" t="s">
        <v>560</v>
      </c>
      <c r="C167" s="299" t="s">
        <v>35</v>
      </c>
      <c r="D167" s="299" t="s">
        <v>35</v>
      </c>
      <c r="E167" s="201"/>
      <c r="F167" s="299" t="s">
        <v>35</v>
      </c>
      <c r="G167" s="193"/>
    </row>
    <row r="168" spans="1:7" x14ac:dyDescent="0.25">
      <c r="A168" s="186" t="s">
        <v>1768</v>
      </c>
      <c r="B168" s="292" t="s">
        <v>560</v>
      </c>
      <c r="C168" s="299" t="s">
        <v>35</v>
      </c>
      <c r="D168" s="299" t="s">
        <v>35</v>
      </c>
      <c r="E168" s="201"/>
      <c r="F168" s="299" t="s">
        <v>35</v>
      </c>
      <c r="G168" s="193"/>
    </row>
    <row r="169" spans="1:7" x14ac:dyDescent="0.25">
      <c r="A169" s="186" t="s">
        <v>1769</v>
      </c>
      <c r="B169" s="292" t="s">
        <v>560</v>
      </c>
      <c r="C169" s="299" t="s">
        <v>35</v>
      </c>
      <c r="D169" s="299" t="s">
        <v>35</v>
      </c>
      <c r="E169" s="201"/>
      <c r="F169" s="299" t="s">
        <v>35</v>
      </c>
      <c r="G169" s="193"/>
    </row>
    <row r="170" spans="1:7" x14ac:dyDescent="0.25">
      <c r="A170" s="186" t="s">
        <v>1770</v>
      </c>
      <c r="B170" s="292" t="s">
        <v>560</v>
      </c>
      <c r="C170" s="299" t="s">
        <v>35</v>
      </c>
      <c r="D170" s="299" t="s">
        <v>35</v>
      </c>
      <c r="E170" s="201"/>
      <c r="F170" s="299" t="s">
        <v>35</v>
      </c>
      <c r="G170" s="193"/>
    </row>
    <row r="171" spans="1:7" x14ac:dyDescent="0.25">
      <c r="A171" s="45"/>
      <c r="B171" s="45" t="s">
        <v>591</v>
      </c>
      <c r="C171" s="45" t="s">
        <v>467</v>
      </c>
      <c r="D171" s="45" t="s">
        <v>468</v>
      </c>
      <c r="E171" s="45"/>
      <c r="F171" s="45" t="s">
        <v>435</v>
      </c>
      <c r="G171" s="45"/>
    </row>
    <row r="172" spans="1:7" x14ac:dyDescent="0.25">
      <c r="A172" s="186" t="s">
        <v>1771</v>
      </c>
      <c r="B172" s="186" t="s">
        <v>593</v>
      </c>
      <c r="C172" s="299" t="s">
        <v>35</v>
      </c>
      <c r="D172" s="299" t="s">
        <v>35</v>
      </c>
      <c r="E172" s="202"/>
      <c r="F172" s="299" t="s">
        <v>35</v>
      </c>
      <c r="G172" s="193"/>
    </row>
    <row r="173" spans="1:7" x14ac:dyDescent="0.25">
      <c r="A173" s="186" t="s">
        <v>1772</v>
      </c>
      <c r="B173" s="186" t="s">
        <v>595</v>
      </c>
      <c r="C173" s="299" t="s">
        <v>35</v>
      </c>
      <c r="D173" s="299" t="s">
        <v>35</v>
      </c>
      <c r="E173" s="202"/>
      <c r="F173" s="299" t="s">
        <v>35</v>
      </c>
      <c r="G173" s="193"/>
    </row>
    <row r="174" spans="1:7" x14ac:dyDescent="0.25">
      <c r="A174" s="186" t="s">
        <v>1773</v>
      </c>
      <c r="B174" s="186" t="s">
        <v>98</v>
      </c>
      <c r="C174" s="299" t="s">
        <v>35</v>
      </c>
      <c r="D174" s="299" t="s">
        <v>35</v>
      </c>
      <c r="E174" s="202"/>
      <c r="F174" s="299" t="s">
        <v>35</v>
      </c>
      <c r="G174" s="193"/>
    </row>
    <row r="175" spans="1:7" x14ac:dyDescent="0.25">
      <c r="A175" s="186" t="s">
        <v>1774</v>
      </c>
      <c r="B175" s="186"/>
      <c r="C175" s="201"/>
      <c r="D175" s="201"/>
      <c r="E175" s="202"/>
      <c r="F175" s="201"/>
      <c r="G175" s="193"/>
    </row>
    <row r="176" spans="1:7" x14ac:dyDescent="0.25">
      <c r="A176" s="186" t="s">
        <v>1775</v>
      </c>
      <c r="B176" s="186"/>
      <c r="C176" s="201"/>
      <c r="D176" s="201"/>
      <c r="E176" s="202"/>
      <c r="F176" s="201"/>
      <c r="G176" s="193"/>
    </row>
    <row r="177" spans="1:7" x14ac:dyDescent="0.25">
      <c r="A177" s="186" t="s">
        <v>1776</v>
      </c>
      <c r="B177" s="186"/>
      <c r="C177" s="201"/>
      <c r="D177" s="201"/>
      <c r="E177" s="202"/>
      <c r="F177" s="201"/>
      <c r="G177" s="193"/>
    </row>
    <row r="178" spans="1:7" x14ac:dyDescent="0.25">
      <c r="A178" s="186" t="s">
        <v>1777</v>
      </c>
      <c r="B178" s="186"/>
      <c r="C178" s="201"/>
      <c r="D178" s="201"/>
      <c r="E178" s="202"/>
      <c r="F178" s="201"/>
      <c r="G178" s="193"/>
    </row>
    <row r="179" spans="1:7" x14ac:dyDescent="0.25">
      <c r="A179" s="186" t="s">
        <v>1778</v>
      </c>
      <c r="B179" s="186"/>
      <c r="C179" s="201"/>
      <c r="D179" s="201"/>
      <c r="E179" s="202"/>
      <c r="F179" s="201"/>
      <c r="G179" s="193"/>
    </row>
    <row r="180" spans="1:7" x14ac:dyDescent="0.25">
      <c r="A180" s="186" t="s">
        <v>1779</v>
      </c>
      <c r="B180" s="186"/>
      <c r="C180" s="201"/>
      <c r="D180" s="201"/>
      <c r="E180" s="202"/>
      <c r="F180" s="201"/>
      <c r="G180" s="193"/>
    </row>
    <row r="181" spans="1:7" x14ac:dyDescent="0.25">
      <c r="A181" s="45"/>
      <c r="B181" s="45" t="s">
        <v>603</v>
      </c>
      <c r="C181" s="45" t="s">
        <v>467</v>
      </c>
      <c r="D181" s="45" t="s">
        <v>468</v>
      </c>
      <c r="E181" s="45"/>
      <c r="F181" s="45" t="s">
        <v>435</v>
      </c>
      <c r="G181" s="45"/>
    </row>
    <row r="182" spans="1:7" x14ac:dyDescent="0.25">
      <c r="A182" s="186" t="s">
        <v>1780</v>
      </c>
      <c r="B182" s="186" t="s">
        <v>605</v>
      </c>
      <c r="C182" s="299" t="s">
        <v>35</v>
      </c>
      <c r="D182" s="299" t="s">
        <v>35</v>
      </c>
      <c r="E182" s="202"/>
      <c r="F182" s="299" t="s">
        <v>35</v>
      </c>
      <c r="G182" s="193"/>
    </row>
    <row r="183" spans="1:7" x14ac:dyDescent="0.25">
      <c r="A183" s="186" t="s">
        <v>1781</v>
      </c>
      <c r="B183" s="186" t="s">
        <v>607</v>
      </c>
      <c r="C183" s="299" t="s">
        <v>35</v>
      </c>
      <c r="D183" s="299" t="s">
        <v>35</v>
      </c>
      <c r="E183" s="202"/>
      <c r="F183" s="299" t="s">
        <v>35</v>
      </c>
      <c r="G183" s="193"/>
    </row>
    <row r="184" spans="1:7" x14ac:dyDescent="0.25">
      <c r="A184" s="186" t="s">
        <v>1782</v>
      </c>
      <c r="B184" s="186" t="s">
        <v>98</v>
      </c>
      <c r="C184" s="299" t="s">
        <v>35</v>
      </c>
      <c r="D184" s="299" t="s">
        <v>35</v>
      </c>
      <c r="E184" s="202"/>
      <c r="F184" s="299" t="s">
        <v>35</v>
      </c>
      <c r="G184" s="193"/>
    </row>
    <row r="185" spans="1:7" x14ac:dyDescent="0.25">
      <c r="A185" s="186" t="s">
        <v>1783</v>
      </c>
      <c r="B185" s="186"/>
      <c r="C185" s="186"/>
      <c r="D185" s="186"/>
      <c r="E185" s="184"/>
      <c r="F185" s="186"/>
      <c r="G185" s="193"/>
    </row>
    <row r="186" spans="1:7" x14ac:dyDescent="0.25">
      <c r="A186" s="186" t="s">
        <v>1784</v>
      </c>
      <c r="B186" s="186"/>
      <c r="C186" s="186"/>
      <c r="D186" s="186"/>
      <c r="E186" s="184"/>
      <c r="F186" s="186"/>
      <c r="G186" s="193"/>
    </row>
    <row r="187" spans="1:7" x14ac:dyDescent="0.25">
      <c r="A187" s="186" t="s">
        <v>1785</v>
      </c>
      <c r="B187" s="186"/>
      <c r="C187" s="186"/>
      <c r="D187" s="186"/>
      <c r="E187" s="184"/>
      <c r="F187" s="186"/>
      <c r="G187" s="193"/>
    </row>
    <row r="188" spans="1:7" x14ac:dyDescent="0.25">
      <c r="A188" s="186" t="s">
        <v>1786</v>
      </c>
      <c r="B188" s="186"/>
      <c r="C188" s="186"/>
      <c r="D188" s="186"/>
      <c r="E188" s="184"/>
      <c r="F188" s="186"/>
      <c r="G188" s="193"/>
    </row>
    <row r="189" spans="1:7" x14ac:dyDescent="0.25">
      <c r="A189" s="186" t="s">
        <v>1787</v>
      </c>
      <c r="B189" s="186"/>
      <c r="C189" s="186"/>
      <c r="D189" s="186"/>
      <c r="E189" s="184"/>
      <c r="F189" s="186"/>
      <c r="G189" s="193"/>
    </row>
    <row r="190" spans="1:7" x14ac:dyDescent="0.25">
      <c r="A190" s="186" t="s">
        <v>1788</v>
      </c>
      <c r="B190" s="186"/>
      <c r="C190" s="186"/>
      <c r="D190" s="186"/>
      <c r="E190" s="184"/>
      <c r="F190" s="186"/>
      <c r="G190" s="193"/>
    </row>
    <row r="191" spans="1:7" x14ac:dyDescent="0.25">
      <c r="A191" s="45"/>
      <c r="B191" s="45" t="s">
        <v>615</v>
      </c>
      <c r="C191" s="45" t="s">
        <v>467</v>
      </c>
      <c r="D191" s="45" t="s">
        <v>468</v>
      </c>
      <c r="E191" s="45"/>
      <c r="F191" s="45" t="s">
        <v>435</v>
      </c>
      <c r="G191" s="45"/>
    </row>
    <row r="192" spans="1:7" x14ac:dyDescent="0.25">
      <c r="A192" s="186" t="s">
        <v>1789</v>
      </c>
      <c r="B192" s="194" t="s">
        <v>617</v>
      </c>
      <c r="C192" s="299" t="s">
        <v>35</v>
      </c>
      <c r="D192" s="299" t="s">
        <v>35</v>
      </c>
      <c r="E192" s="202"/>
      <c r="F192" s="299" t="s">
        <v>35</v>
      </c>
      <c r="G192" s="193"/>
    </row>
    <row r="193" spans="1:7" x14ac:dyDescent="0.25">
      <c r="A193" s="186" t="s">
        <v>1790</v>
      </c>
      <c r="B193" s="194" t="s">
        <v>619</v>
      </c>
      <c r="C193" s="299" t="s">
        <v>35</v>
      </c>
      <c r="D193" s="299" t="s">
        <v>35</v>
      </c>
      <c r="E193" s="202"/>
      <c r="F193" s="299" t="s">
        <v>35</v>
      </c>
      <c r="G193" s="193"/>
    </row>
    <row r="194" spans="1:7" x14ac:dyDescent="0.25">
      <c r="A194" s="186" t="s">
        <v>1791</v>
      </c>
      <c r="B194" s="194" t="s">
        <v>621</v>
      </c>
      <c r="C194" s="299" t="s">
        <v>35</v>
      </c>
      <c r="D194" s="299" t="s">
        <v>35</v>
      </c>
      <c r="E194" s="201"/>
      <c r="F194" s="299" t="s">
        <v>35</v>
      </c>
      <c r="G194" s="193"/>
    </row>
    <row r="195" spans="1:7" x14ac:dyDescent="0.25">
      <c r="A195" s="186" t="s">
        <v>1792</v>
      </c>
      <c r="B195" s="194" t="s">
        <v>623</v>
      </c>
      <c r="C195" s="299" t="s">
        <v>35</v>
      </c>
      <c r="D195" s="299" t="s">
        <v>35</v>
      </c>
      <c r="E195" s="201"/>
      <c r="F195" s="299" t="s">
        <v>35</v>
      </c>
      <c r="G195" s="193"/>
    </row>
    <row r="196" spans="1:7" x14ac:dyDescent="0.25">
      <c r="A196" s="186" t="s">
        <v>1793</v>
      </c>
      <c r="B196" s="194" t="s">
        <v>625</v>
      </c>
      <c r="C196" s="299" t="s">
        <v>35</v>
      </c>
      <c r="D196" s="299" t="s">
        <v>35</v>
      </c>
      <c r="E196" s="201"/>
      <c r="F196" s="299" t="s">
        <v>35</v>
      </c>
      <c r="G196" s="193"/>
    </row>
    <row r="197" spans="1:7" x14ac:dyDescent="0.25">
      <c r="A197" s="186" t="s">
        <v>2285</v>
      </c>
      <c r="B197" s="191"/>
      <c r="C197" s="201"/>
      <c r="D197" s="201"/>
      <c r="E197" s="201"/>
      <c r="F197" s="201"/>
      <c r="G197" s="193"/>
    </row>
    <row r="198" spans="1:7" x14ac:dyDescent="0.25">
      <c r="A198" s="223" t="s">
        <v>2286</v>
      </c>
      <c r="B198" s="191"/>
      <c r="C198" s="201"/>
      <c r="D198" s="201"/>
      <c r="E198" s="201"/>
      <c r="F198" s="201"/>
      <c r="G198" s="193"/>
    </row>
    <row r="199" spans="1:7" x14ac:dyDescent="0.25">
      <c r="A199" s="223" t="s">
        <v>2287</v>
      </c>
      <c r="B199" s="194"/>
      <c r="C199" s="201"/>
      <c r="D199" s="201"/>
      <c r="E199" s="201"/>
      <c r="F199" s="201"/>
      <c r="G199" s="193"/>
    </row>
    <row r="200" spans="1:7" x14ac:dyDescent="0.25">
      <c r="A200" s="223" t="s">
        <v>2288</v>
      </c>
      <c r="B200" s="194"/>
      <c r="C200" s="201"/>
      <c r="D200" s="201"/>
      <c r="E200" s="201"/>
      <c r="F200" s="201"/>
      <c r="G200" s="193"/>
    </row>
    <row r="201" spans="1:7" x14ac:dyDescent="0.25">
      <c r="A201" s="45"/>
      <c r="B201" s="45" t="s">
        <v>630</v>
      </c>
      <c r="C201" s="45" t="s">
        <v>467</v>
      </c>
      <c r="D201" s="45" t="s">
        <v>468</v>
      </c>
      <c r="E201" s="45"/>
      <c r="F201" s="45" t="s">
        <v>435</v>
      </c>
      <c r="G201" s="45"/>
    </row>
    <row r="202" spans="1:7" x14ac:dyDescent="0.25">
      <c r="A202" s="186" t="s">
        <v>1794</v>
      </c>
      <c r="B202" s="186" t="s">
        <v>632</v>
      </c>
      <c r="C202" s="299" t="s">
        <v>35</v>
      </c>
      <c r="D202" s="299" t="s">
        <v>35</v>
      </c>
      <c r="E202" s="202"/>
      <c r="F202" s="299" t="s">
        <v>35</v>
      </c>
      <c r="G202" s="193"/>
    </row>
    <row r="203" spans="1:7" x14ac:dyDescent="0.25">
      <c r="A203" s="186" t="s">
        <v>2289</v>
      </c>
      <c r="B203" s="195"/>
      <c r="C203" s="201"/>
      <c r="D203" s="201"/>
      <c r="E203" s="202"/>
      <c r="F203" s="201"/>
      <c r="G203" s="193"/>
    </row>
    <row r="204" spans="1:7" x14ac:dyDescent="0.25">
      <c r="A204" s="223" t="s">
        <v>2290</v>
      </c>
      <c r="B204" s="195"/>
      <c r="C204" s="201"/>
      <c r="D204" s="201"/>
      <c r="E204" s="202"/>
      <c r="F204" s="201"/>
      <c r="G204" s="193"/>
    </row>
    <row r="205" spans="1:7" x14ac:dyDescent="0.25">
      <c r="A205" s="223" t="s">
        <v>2291</v>
      </c>
      <c r="B205" s="195"/>
      <c r="C205" s="201"/>
      <c r="D205" s="201"/>
      <c r="E205" s="202"/>
      <c r="F205" s="201"/>
      <c r="G205" s="193"/>
    </row>
    <row r="206" spans="1:7" x14ac:dyDescent="0.25">
      <c r="A206" s="223" t="s">
        <v>2292</v>
      </c>
      <c r="B206" s="195"/>
      <c r="C206" s="201"/>
      <c r="D206" s="201"/>
      <c r="E206" s="202"/>
      <c r="F206" s="201"/>
      <c r="G206" s="193"/>
    </row>
    <row r="207" spans="1:7" x14ac:dyDescent="0.25">
      <c r="A207" s="223" t="s">
        <v>2293</v>
      </c>
      <c r="B207" s="193"/>
      <c r="C207" s="193"/>
      <c r="D207" s="193"/>
      <c r="E207" s="193"/>
      <c r="F207" s="193"/>
      <c r="G207" s="193"/>
    </row>
    <row r="208" spans="1:7" x14ac:dyDescent="0.25">
      <c r="A208" s="223" t="s">
        <v>2294</v>
      </c>
      <c r="B208" s="193"/>
      <c r="C208" s="193"/>
      <c r="D208" s="193"/>
      <c r="E208" s="193"/>
      <c r="F208" s="193"/>
      <c r="G208" s="193"/>
    </row>
    <row r="209" spans="1:7" x14ac:dyDescent="0.25">
      <c r="A209" s="223" t="s">
        <v>2295</v>
      </c>
      <c r="B209" s="193"/>
      <c r="C209" s="193"/>
      <c r="D209" s="193"/>
      <c r="E209" s="193"/>
      <c r="F209" s="193"/>
      <c r="G209" s="193"/>
    </row>
    <row r="210" spans="1:7" ht="18.75" x14ac:dyDescent="0.25">
      <c r="A210" s="132"/>
      <c r="B210" s="214" t="s">
        <v>1612</v>
      </c>
      <c r="C210" s="213"/>
      <c r="D210" s="213"/>
      <c r="E210" s="213"/>
      <c r="F210" s="213"/>
      <c r="G210" s="213"/>
    </row>
    <row r="211" spans="1:7" x14ac:dyDescent="0.25">
      <c r="A211" s="45"/>
      <c r="B211" s="45" t="s">
        <v>637</v>
      </c>
      <c r="C211" s="45" t="s">
        <v>638</v>
      </c>
      <c r="D211" s="45" t="s">
        <v>639</v>
      </c>
      <c r="E211" s="45"/>
      <c r="F211" s="45" t="s">
        <v>467</v>
      </c>
      <c r="G211" s="45" t="s">
        <v>640</v>
      </c>
    </row>
    <row r="212" spans="1:7" x14ac:dyDescent="0.25">
      <c r="A212" s="186" t="s">
        <v>1795</v>
      </c>
      <c r="B212" s="193" t="s">
        <v>642</v>
      </c>
      <c r="C212" s="293" t="s">
        <v>35</v>
      </c>
      <c r="D212" s="186"/>
      <c r="E212" s="196"/>
      <c r="F212" s="197"/>
      <c r="G212" s="197"/>
    </row>
    <row r="213" spans="1:7" x14ac:dyDescent="0.25">
      <c r="A213" s="196"/>
      <c r="B213" s="198"/>
      <c r="C213" s="196"/>
      <c r="D213" s="196"/>
      <c r="E213" s="196"/>
      <c r="F213" s="197"/>
      <c r="G213" s="197"/>
    </row>
    <row r="214" spans="1:7" x14ac:dyDescent="0.25">
      <c r="A214" s="186"/>
      <c r="B214" s="193" t="s">
        <v>643</v>
      </c>
      <c r="C214" s="196"/>
      <c r="D214" s="196"/>
      <c r="E214" s="196"/>
      <c r="F214" s="197"/>
      <c r="G214" s="197"/>
    </row>
    <row r="215" spans="1:7" x14ac:dyDescent="0.25">
      <c r="A215" s="186" t="s">
        <v>1796</v>
      </c>
      <c r="B215" s="292" t="s">
        <v>560</v>
      </c>
      <c r="C215" s="293" t="s">
        <v>35</v>
      </c>
      <c r="D215" s="300" t="s">
        <v>35</v>
      </c>
      <c r="E215" s="196"/>
      <c r="F215" s="203" t="str">
        <f>IF($C$239=0,"",IF(C215="[for completion]","",IF(C215="","",C215/$C$239)))</f>
        <v/>
      </c>
      <c r="G215" s="203" t="str">
        <f>IF($D$239=0,"",IF(D215="[for completion]","",IF(D215="","",D215/$D$239)))</f>
        <v/>
      </c>
    </row>
    <row r="216" spans="1:7" x14ac:dyDescent="0.25">
      <c r="A216" s="186" t="s">
        <v>1797</v>
      </c>
      <c r="B216" s="292" t="s">
        <v>560</v>
      </c>
      <c r="C216" s="293" t="s">
        <v>35</v>
      </c>
      <c r="D216" s="300" t="s">
        <v>35</v>
      </c>
      <c r="E216" s="196"/>
      <c r="F216" s="203" t="str">
        <f t="shared" ref="F216:F238" si="4">IF($C$239=0,"",IF(C216="[for completion]","",IF(C216="","",C216/$C$239)))</f>
        <v/>
      </c>
      <c r="G216" s="203" t="str">
        <f t="shared" ref="G216:G238" si="5">IF($D$239=0,"",IF(D216="[for completion]","",IF(D216="","",D216/$D$239)))</f>
        <v/>
      </c>
    </row>
    <row r="217" spans="1:7" x14ac:dyDescent="0.25">
      <c r="A217" s="186" t="s">
        <v>1798</v>
      </c>
      <c r="B217" s="292" t="s">
        <v>560</v>
      </c>
      <c r="C217" s="293" t="s">
        <v>35</v>
      </c>
      <c r="D217" s="300" t="s">
        <v>35</v>
      </c>
      <c r="E217" s="196"/>
      <c r="F217" s="203" t="str">
        <f t="shared" si="4"/>
        <v/>
      </c>
      <c r="G217" s="203" t="str">
        <f t="shared" si="5"/>
        <v/>
      </c>
    </row>
    <row r="218" spans="1:7" x14ac:dyDescent="0.25">
      <c r="A218" s="186" t="s">
        <v>1799</v>
      </c>
      <c r="B218" s="292" t="s">
        <v>560</v>
      </c>
      <c r="C218" s="293" t="s">
        <v>35</v>
      </c>
      <c r="D218" s="300" t="s">
        <v>35</v>
      </c>
      <c r="E218" s="196"/>
      <c r="F218" s="203" t="str">
        <f t="shared" si="4"/>
        <v/>
      </c>
      <c r="G218" s="203" t="str">
        <f t="shared" si="5"/>
        <v/>
      </c>
    </row>
    <row r="219" spans="1:7" x14ac:dyDescent="0.25">
      <c r="A219" s="186" t="s">
        <v>1800</v>
      </c>
      <c r="B219" s="292" t="s">
        <v>560</v>
      </c>
      <c r="C219" s="293" t="s">
        <v>35</v>
      </c>
      <c r="D219" s="300" t="s">
        <v>35</v>
      </c>
      <c r="E219" s="196"/>
      <c r="F219" s="203" t="str">
        <f t="shared" si="4"/>
        <v/>
      </c>
      <c r="G219" s="203" t="str">
        <f t="shared" si="5"/>
        <v/>
      </c>
    </row>
    <row r="220" spans="1:7" x14ac:dyDescent="0.25">
      <c r="A220" s="186" t="s">
        <v>1801</v>
      </c>
      <c r="B220" s="292" t="s">
        <v>560</v>
      </c>
      <c r="C220" s="293" t="s">
        <v>35</v>
      </c>
      <c r="D220" s="300" t="s">
        <v>35</v>
      </c>
      <c r="E220" s="196"/>
      <c r="F220" s="203" t="str">
        <f t="shared" si="4"/>
        <v/>
      </c>
      <c r="G220" s="203" t="str">
        <f t="shared" si="5"/>
        <v/>
      </c>
    </row>
    <row r="221" spans="1:7" x14ac:dyDescent="0.25">
      <c r="A221" s="186" t="s">
        <v>1802</v>
      </c>
      <c r="B221" s="292" t="s">
        <v>560</v>
      </c>
      <c r="C221" s="293" t="s">
        <v>35</v>
      </c>
      <c r="D221" s="300" t="s">
        <v>35</v>
      </c>
      <c r="E221" s="196"/>
      <c r="F221" s="203" t="str">
        <f t="shared" si="4"/>
        <v/>
      </c>
      <c r="G221" s="203" t="str">
        <f t="shared" si="5"/>
        <v/>
      </c>
    </row>
    <row r="222" spans="1:7" x14ac:dyDescent="0.25">
      <c r="A222" s="186" t="s">
        <v>1803</v>
      </c>
      <c r="B222" s="292" t="s">
        <v>560</v>
      </c>
      <c r="C222" s="293" t="s">
        <v>35</v>
      </c>
      <c r="D222" s="300" t="s">
        <v>35</v>
      </c>
      <c r="E222" s="196"/>
      <c r="F222" s="203" t="str">
        <f t="shared" si="4"/>
        <v/>
      </c>
      <c r="G222" s="203" t="str">
        <f t="shared" si="5"/>
        <v/>
      </c>
    </row>
    <row r="223" spans="1:7" x14ac:dyDescent="0.25">
      <c r="A223" s="186" t="s">
        <v>1804</v>
      </c>
      <c r="B223" s="292" t="s">
        <v>560</v>
      </c>
      <c r="C223" s="293" t="s">
        <v>35</v>
      </c>
      <c r="D223" s="300" t="s">
        <v>35</v>
      </c>
      <c r="E223" s="196"/>
      <c r="F223" s="203" t="str">
        <f t="shared" si="4"/>
        <v/>
      </c>
      <c r="G223" s="203" t="str">
        <f t="shared" si="5"/>
        <v/>
      </c>
    </row>
    <row r="224" spans="1:7" x14ac:dyDescent="0.25">
      <c r="A224" s="186" t="s">
        <v>1805</v>
      </c>
      <c r="B224" s="292" t="s">
        <v>560</v>
      </c>
      <c r="C224" s="293" t="s">
        <v>35</v>
      </c>
      <c r="D224" s="300" t="s">
        <v>35</v>
      </c>
      <c r="E224" s="193"/>
      <c r="F224" s="203" t="str">
        <f t="shared" si="4"/>
        <v/>
      </c>
      <c r="G224" s="203" t="str">
        <f t="shared" si="5"/>
        <v/>
      </c>
    </row>
    <row r="225" spans="1:7" x14ac:dyDescent="0.25">
      <c r="A225" s="186" t="s">
        <v>1806</v>
      </c>
      <c r="B225" s="292" t="s">
        <v>560</v>
      </c>
      <c r="C225" s="293" t="s">
        <v>35</v>
      </c>
      <c r="D225" s="300" t="s">
        <v>35</v>
      </c>
      <c r="E225" s="193"/>
      <c r="F225" s="203" t="str">
        <f t="shared" si="4"/>
        <v/>
      </c>
      <c r="G225" s="203" t="str">
        <f t="shared" si="5"/>
        <v/>
      </c>
    </row>
    <row r="226" spans="1:7" x14ac:dyDescent="0.25">
      <c r="A226" s="186" t="s">
        <v>1807</v>
      </c>
      <c r="B226" s="292" t="s">
        <v>560</v>
      </c>
      <c r="C226" s="293" t="s">
        <v>35</v>
      </c>
      <c r="D226" s="300" t="s">
        <v>35</v>
      </c>
      <c r="E226" s="193"/>
      <c r="F226" s="203" t="str">
        <f t="shared" si="4"/>
        <v/>
      </c>
      <c r="G226" s="203" t="str">
        <f t="shared" si="5"/>
        <v/>
      </c>
    </row>
    <row r="227" spans="1:7" x14ac:dyDescent="0.25">
      <c r="A227" s="186" t="s">
        <v>1808</v>
      </c>
      <c r="B227" s="292" t="s">
        <v>560</v>
      </c>
      <c r="C227" s="293" t="s">
        <v>35</v>
      </c>
      <c r="D227" s="300" t="s">
        <v>35</v>
      </c>
      <c r="E227" s="193"/>
      <c r="F227" s="203" t="str">
        <f t="shared" si="4"/>
        <v/>
      </c>
      <c r="G227" s="203" t="str">
        <f t="shared" si="5"/>
        <v/>
      </c>
    </row>
    <row r="228" spans="1:7" x14ac:dyDescent="0.25">
      <c r="A228" s="186" t="s">
        <v>1809</v>
      </c>
      <c r="B228" s="292" t="s">
        <v>560</v>
      </c>
      <c r="C228" s="293" t="s">
        <v>35</v>
      </c>
      <c r="D228" s="300" t="s">
        <v>35</v>
      </c>
      <c r="E228" s="193"/>
      <c r="F228" s="203" t="str">
        <f t="shared" si="4"/>
        <v/>
      </c>
      <c r="G228" s="203" t="str">
        <f t="shared" si="5"/>
        <v/>
      </c>
    </row>
    <row r="229" spans="1:7" x14ac:dyDescent="0.25">
      <c r="A229" s="186" t="s">
        <v>1810</v>
      </c>
      <c r="B229" s="292" t="s">
        <v>560</v>
      </c>
      <c r="C229" s="293" t="s">
        <v>35</v>
      </c>
      <c r="D229" s="300" t="s">
        <v>35</v>
      </c>
      <c r="E229" s="193"/>
      <c r="F229" s="203" t="str">
        <f t="shared" si="4"/>
        <v/>
      </c>
      <c r="G229" s="203" t="str">
        <f t="shared" si="5"/>
        <v/>
      </c>
    </row>
    <row r="230" spans="1:7" x14ac:dyDescent="0.25">
      <c r="A230" s="186" t="s">
        <v>1811</v>
      </c>
      <c r="B230" s="292" t="s">
        <v>560</v>
      </c>
      <c r="C230" s="293" t="s">
        <v>35</v>
      </c>
      <c r="D230" s="300" t="s">
        <v>35</v>
      </c>
      <c r="E230" s="186"/>
      <c r="F230" s="203" t="str">
        <f t="shared" si="4"/>
        <v/>
      </c>
      <c r="G230" s="203" t="str">
        <f t="shared" si="5"/>
        <v/>
      </c>
    </row>
    <row r="231" spans="1:7" x14ac:dyDescent="0.25">
      <c r="A231" s="186" t="s">
        <v>1812</v>
      </c>
      <c r="B231" s="292" t="s">
        <v>560</v>
      </c>
      <c r="C231" s="293" t="s">
        <v>35</v>
      </c>
      <c r="D231" s="300" t="s">
        <v>35</v>
      </c>
      <c r="E231" s="189"/>
      <c r="F231" s="203" t="str">
        <f t="shared" si="4"/>
        <v/>
      </c>
      <c r="G231" s="203" t="str">
        <f t="shared" si="5"/>
        <v/>
      </c>
    </row>
    <row r="232" spans="1:7" x14ac:dyDescent="0.25">
      <c r="A232" s="186" t="s">
        <v>1813</v>
      </c>
      <c r="B232" s="292" t="s">
        <v>560</v>
      </c>
      <c r="C232" s="293" t="s">
        <v>35</v>
      </c>
      <c r="D232" s="300" t="s">
        <v>35</v>
      </c>
      <c r="E232" s="189"/>
      <c r="F232" s="203" t="str">
        <f t="shared" si="4"/>
        <v/>
      </c>
      <c r="G232" s="203" t="str">
        <f t="shared" si="5"/>
        <v/>
      </c>
    </row>
    <row r="233" spans="1:7" x14ac:dyDescent="0.25">
      <c r="A233" s="186" t="s">
        <v>1814</v>
      </c>
      <c r="B233" s="292" t="s">
        <v>560</v>
      </c>
      <c r="C233" s="293" t="s">
        <v>35</v>
      </c>
      <c r="D233" s="300" t="s">
        <v>35</v>
      </c>
      <c r="E233" s="189"/>
      <c r="F233" s="203" t="str">
        <f t="shared" si="4"/>
        <v/>
      </c>
      <c r="G233" s="203" t="str">
        <f t="shared" si="5"/>
        <v/>
      </c>
    </row>
    <row r="234" spans="1:7" x14ac:dyDescent="0.25">
      <c r="A234" s="186" t="s">
        <v>1815</v>
      </c>
      <c r="B234" s="292" t="s">
        <v>560</v>
      </c>
      <c r="C234" s="293" t="s">
        <v>35</v>
      </c>
      <c r="D234" s="300" t="s">
        <v>35</v>
      </c>
      <c r="E234" s="189"/>
      <c r="F234" s="203" t="str">
        <f t="shared" si="4"/>
        <v/>
      </c>
      <c r="G234" s="203" t="str">
        <f t="shared" si="5"/>
        <v/>
      </c>
    </row>
    <row r="235" spans="1:7" x14ac:dyDescent="0.25">
      <c r="A235" s="186" t="s">
        <v>1816</v>
      </c>
      <c r="B235" s="292" t="s">
        <v>560</v>
      </c>
      <c r="C235" s="293" t="s">
        <v>35</v>
      </c>
      <c r="D235" s="300" t="s">
        <v>35</v>
      </c>
      <c r="E235" s="189"/>
      <c r="F235" s="203" t="str">
        <f t="shared" si="4"/>
        <v/>
      </c>
      <c r="G235" s="203" t="str">
        <f t="shared" si="5"/>
        <v/>
      </c>
    </row>
    <row r="236" spans="1:7" x14ac:dyDescent="0.25">
      <c r="A236" s="186" t="s">
        <v>1817</v>
      </c>
      <c r="B236" s="292" t="s">
        <v>560</v>
      </c>
      <c r="C236" s="293" t="s">
        <v>35</v>
      </c>
      <c r="D236" s="300" t="s">
        <v>35</v>
      </c>
      <c r="E236" s="189"/>
      <c r="F236" s="203" t="str">
        <f t="shared" si="4"/>
        <v/>
      </c>
      <c r="G236" s="203" t="str">
        <f t="shared" si="5"/>
        <v/>
      </c>
    </row>
    <row r="237" spans="1:7" x14ac:dyDescent="0.25">
      <c r="A237" s="186" t="s">
        <v>1818</v>
      </c>
      <c r="B237" s="292" t="s">
        <v>560</v>
      </c>
      <c r="C237" s="293" t="s">
        <v>35</v>
      </c>
      <c r="D237" s="300" t="s">
        <v>35</v>
      </c>
      <c r="E237" s="189"/>
      <c r="F237" s="203" t="str">
        <f t="shared" si="4"/>
        <v/>
      </c>
      <c r="G237" s="203" t="str">
        <f t="shared" si="5"/>
        <v/>
      </c>
    </row>
    <row r="238" spans="1:7" x14ac:dyDescent="0.25">
      <c r="A238" s="186" t="s">
        <v>1819</v>
      </c>
      <c r="B238" s="292" t="s">
        <v>560</v>
      </c>
      <c r="C238" s="293" t="s">
        <v>35</v>
      </c>
      <c r="D238" s="300" t="s">
        <v>35</v>
      </c>
      <c r="E238" s="189"/>
      <c r="F238" s="203" t="str">
        <f t="shared" si="4"/>
        <v/>
      </c>
      <c r="G238" s="203" t="str">
        <f t="shared" si="5"/>
        <v/>
      </c>
    </row>
    <row r="239" spans="1:7" x14ac:dyDescent="0.25">
      <c r="A239" s="186" t="s">
        <v>1820</v>
      </c>
      <c r="B239" s="199" t="s">
        <v>100</v>
      </c>
      <c r="C239" s="209">
        <f>SUM(C215:C238)</f>
        <v>0</v>
      </c>
      <c r="D239" s="207">
        <f>SUM(D215:D238)</f>
        <v>0</v>
      </c>
      <c r="E239" s="189"/>
      <c r="F239" s="208">
        <f>SUM(F215:F238)</f>
        <v>0</v>
      </c>
      <c r="G239" s="208">
        <f>SUM(G215:G238)</f>
        <v>0</v>
      </c>
    </row>
    <row r="240" spans="1:7" x14ac:dyDescent="0.25">
      <c r="A240" s="45"/>
      <c r="B240" s="45" t="s">
        <v>669</v>
      </c>
      <c r="C240" s="45" t="s">
        <v>638</v>
      </c>
      <c r="D240" s="45" t="s">
        <v>639</v>
      </c>
      <c r="E240" s="45"/>
      <c r="F240" s="45" t="s">
        <v>467</v>
      </c>
      <c r="G240" s="45" t="s">
        <v>640</v>
      </c>
    </row>
    <row r="241" spans="1:7" x14ac:dyDescent="0.25">
      <c r="A241" s="186" t="s">
        <v>1821</v>
      </c>
      <c r="B241" s="186" t="s">
        <v>671</v>
      </c>
      <c r="C241" s="299" t="s">
        <v>35</v>
      </c>
      <c r="D241" s="186"/>
      <c r="E241" s="186"/>
      <c r="F241" s="205"/>
      <c r="G241" s="205"/>
    </row>
    <row r="242" spans="1:7" x14ac:dyDescent="0.25">
      <c r="A242" s="186"/>
      <c r="B242" s="186"/>
      <c r="C242" s="186"/>
      <c r="D242" s="186"/>
      <c r="E242" s="186"/>
      <c r="F242" s="205"/>
      <c r="G242" s="205"/>
    </row>
    <row r="243" spans="1:7" x14ac:dyDescent="0.25">
      <c r="A243" s="186"/>
      <c r="B243" s="193" t="s">
        <v>672</v>
      </c>
      <c r="C243" s="186"/>
      <c r="D243" s="186"/>
      <c r="E243" s="186"/>
      <c r="F243" s="205"/>
      <c r="G243" s="205"/>
    </row>
    <row r="244" spans="1:7" x14ac:dyDescent="0.25">
      <c r="A244" s="186" t="s">
        <v>1822</v>
      </c>
      <c r="B244" s="186" t="s">
        <v>674</v>
      </c>
      <c r="C244" s="293" t="s">
        <v>35</v>
      </c>
      <c r="D244" s="300" t="s">
        <v>35</v>
      </c>
      <c r="E244" s="186"/>
      <c r="F244" s="203" t="str">
        <f>IF($C$252=0,"",IF(C244="[for completion]","",IF(C244="","",C244/$C$252)))</f>
        <v/>
      </c>
      <c r="G244" s="203" t="str">
        <f>IF($D$252=0,"",IF(D244="[for completion]","",IF(D244="","",D244/$D$252)))</f>
        <v/>
      </c>
    </row>
    <row r="245" spans="1:7" x14ac:dyDescent="0.25">
      <c r="A245" s="186" t="s">
        <v>1823</v>
      </c>
      <c r="B245" s="186" t="s">
        <v>676</v>
      </c>
      <c r="C245" s="293" t="s">
        <v>35</v>
      </c>
      <c r="D245" s="300" t="s">
        <v>35</v>
      </c>
      <c r="E245" s="186"/>
      <c r="F245" s="203" t="str">
        <f t="shared" ref="F245:F251" si="6">IF($C$252=0,"",IF(C245="[for completion]","",IF(C245="","",C245/$C$252)))</f>
        <v/>
      </c>
      <c r="G245" s="203" t="str">
        <f t="shared" ref="G245:G251" si="7">IF($D$252=0,"",IF(D245="[for completion]","",IF(D245="","",D245/$D$252)))</f>
        <v/>
      </c>
    </row>
    <row r="246" spans="1:7" x14ac:dyDescent="0.25">
      <c r="A246" s="186" t="s">
        <v>1824</v>
      </c>
      <c r="B246" s="186" t="s">
        <v>678</v>
      </c>
      <c r="C246" s="293" t="s">
        <v>35</v>
      </c>
      <c r="D246" s="300" t="s">
        <v>35</v>
      </c>
      <c r="E246" s="186"/>
      <c r="F246" s="203" t="str">
        <f t="shared" si="6"/>
        <v/>
      </c>
      <c r="G246" s="203" t="str">
        <f t="shared" si="7"/>
        <v/>
      </c>
    </row>
    <row r="247" spans="1:7" x14ac:dyDescent="0.25">
      <c r="A247" s="186" t="s">
        <v>1825</v>
      </c>
      <c r="B247" s="186" t="s">
        <v>680</v>
      </c>
      <c r="C247" s="293" t="s">
        <v>35</v>
      </c>
      <c r="D247" s="300" t="s">
        <v>35</v>
      </c>
      <c r="E247" s="186"/>
      <c r="F247" s="203" t="str">
        <f t="shared" si="6"/>
        <v/>
      </c>
      <c r="G247" s="203" t="str">
        <f t="shared" si="7"/>
        <v/>
      </c>
    </row>
    <row r="248" spans="1:7" x14ac:dyDescent="0.25">
      <c r="A248" s="186" t="s">
        <v>1826</v>
      </c>
      <c r="B248" s="186" t="s">
        <v>682</v>
      </c>
      <c r="C248" s="293" t="s">
        <v>35</v>
      </c>
      <c r="D248" s="300" t="s">
        <v>35</v>
      </c>
      <c r="E248" s="186"/>
      <c r="F248" s="203" t="str">
        <f>IF($C$252=0,"",IF(C248="[for completion]","",IF(C248="","",C248/$C$252)))</f>
        <v/>
      </c>
      <c r="G248" s="203" t="str">
        <f t="shared" si="7"/>
        <v/>
      </c>
    </row>
    <row r="249" spans="1:7" x14ac:dyDescent="0.25">
      <c r="A249" s="186" t="s">
        <v>1827</v>
      </c>
      <c r="B249" s="186" t="s">
        <v>684</v>
      </c>
      <c r="C249" s="293" t="s">
        <v>35</v>
      </c>
      <c r="D249" s="300" t="s">
        <v>35</v>
      </c>
      <c r="E249" s="186"/>
      <c r="F249" s="203" t="str">
        <f t="shared" si="6"/>
        <v/>
      </c>
      <c r="G249" s="203" t="str">
        <f t="shared" si="7"/>
        <v/>
      </c>
    </row>
    <row r="250" spans="1:7" x14ac:dyDescent="0.25">
      <c r="A250" s="186" t="s">
        <v>1828</v>
      </c>
      <c r="B250" s="186" t="s">
        <v>686</v>
      </c>
      <c r="C250" s="293" t="s">
        <v>35</v>
      </c>
      <c r="D250" s="300" t="s">
        <v>35</v>
      </c>
      <c r="E250" s="186"/>
      <c r="F250" s="203" t="str">
        <f t="shared" si="6"/>
        <v/>
      </c>
      <c r="G250" s="203" t="str">
        <f t="shared" si="7"/>
        <v/>
      </c>
    </row>
    <row r="251" spans="1:7" x14ac:dyDescent="0.25">
      <c r="A251" s="186" t="s">
        <v>1829</v>
      </c>
      <c r="B251" s="186" t="s">
        <v>688</v>
      </c>
      <c r="C251" s="293" t="s">
        <v>35</v>
      </c>
      <c r="D251" s="300" t="s">
        <v>35</v>
      </c>
      <c r="E251" s="186"/>
      <c r="F251" s="203" t="str">
        <f t="shared" si="6"/>
        <v/>
      </c>
      <c r="G251" s="203" t="str">
        <f t="shared" si="7"/>
        <v/>
      </c>
    </row>
    <row r="252" spans="1:7" x14ac:dyDescent="0.25">
      <c r="A252" s="186" t="s">
        <v>1830</v>
      </c>
      <c r="B252" s="199" t="s">
        <v>100</v>
      </c>
      <c r="C252" s="204">
        <f>SUM(C244:C251)</f>
        <v>0</v>
      </c>
      <c r="D252" s="206">
        <f>SUM(D244:D251)</f>
        <v>0</v>
      </c>
      <c r="E252" s="186"/>
      <c r="F252" s="208">
        <f>SUM(F241:F251)</f>
        <v>0</v>
      </c>
      <c r="G252" s="208">
        <f>SUM(G241:G251)</f>
        <v>0</v>
      </c>
    </row>
    <row r="253" spans="1:7" x14ac:dyDescent="0.25">
      <c r="A253" s="186" t="s">
        <v>1831</v>
      </c>
      <c r="B253" s="190" t="s">
        <v>691</v>
      </c>
      <c r="C253" s="293"/>
      <c r="D253" s="300"/>
      <c r="E253" s="186"/>
      <c r="F253" s="203" t="s">
        <v>1634</v>
      </c>
      <c r="G253" s="203" t="s">
        <v>1634</v>
      </c>
    </row>
    <row r="254" spans="1:7" x14ac:dyDescent="0.25">
      <c r="A254" s="186" t="s">
        <v>1832</v>
      </c>
      <c r="B254" s="190" t="s">
        <v>693</v>
      </c>
      <c r="C254" s="293"/>
      <c r="D254" s="300"/>
      <c r="E254" s="186"/>
      <c r="F254" s="203" t="s">
        <v>1634</v>
      </c>
      <c r="G254" s="203" t="s">
        <v>1634</v>
      </c>
    </row>
    <row r="255" spans="1:7" x14ac:dyDescent="0.25">
      <c r="A255" s="186" t="s">
        <v>1833</v>
      </c>
      <c r="B255" s="190" t="s">
        <v>695</v>
      </c>
      <c r="C255" s="293"/>
      <c r="D255" s="300"/>
      <c r="E255" s="186"/>
      <c r="F255" s="203" t="s">
        <v>1634</v>
      </c>
      <c r="G255" s="203" t="s">
        <v>1634</v>
      </c>
    </row>
    <row r="256" spans="1:7" x14ac:dyDescent="0.25">
      <c r="A256" s="186" t="s">
        <v>1834</v>
      </c>
      <c r="B256" s="190" t="s">
        <v>697</v>
      </c>
      <c r="C256" s="293"/>
      <c r="D256" s="300"/>
      <c r="E256" s="186"/>
      <c r="F256" s="203" t="s">
        <v>1634</v>
      </c>
      <c r="G256" s="203" t="s">
        <v>1634</v>
      </c>
    </row>
    <row r="257" spans="1:7" x14ac:dyDescent="0.25">
      <c r="A257" s="186" t="s">
        <v>1835</v>
      </c>
      <c r="B257" s="190" t="s">
        <v>699</v>
      </c>
      <c r="C257" s="293"/>
      <c r="D257" s="300"/>
      <c r="E257" s="186"/>
      <c r="F257" s="203" t="s">
        <v>1634</v>
      </c>
      <c r="G257" s="203" t="s">
        <v>1634</v>
      </c>
    </row>
    <row r="258" spans="1:7" x14ac:dyDescent="0.25">
      <c r="A258" s="186" t="s">
        <v>1836</v>
      </c>
      <c r="B258" s="190" t="s">
        <v>701</v>
      </c>
      <c r="C258" s="293"/>
      <c r="D258" s="300"/>
      <c r="E258" s="186"/>
      <c r="F258" s="203" t="s">
        <v>1634</v>
      </c>
      <c r="G258" s="203" t="s">
        <v>1634</v>
      </c>
    </row>
    <row r="259" spans="1:7" x14ac:dyDescent="0.25">
      <c r="A259" s="186" t="s">
        <v>1837</v>
      </c>
      <c r="B259" s="190"/>
      <c r="C259" s="186"/>
      <c r="D259" s="186"/>
      <c r="E259" s="186"/>
      <c r="F259" s="203"/>
      <c r="G259" s="203"/>
    </row>
    <row r="260" spans="1:7" x14ac:dyDescent="0.25">
      <c r="A260" s="186" t="s">
        <v>1838</v>
      </c>
      <c r="B260" s="190"/>
      <c r="C260" s="186"/>
      <c r="D260" s="186"/>
      <c r="E260" s="186"/>
      <c r="F260" s="203"/>
      <c r="G260" s="203"/>
    </row>
    <row r="261" spans="1:7" x14ac:dyDescent="0.25">
      <c r="A261" s="186" t="s">
        <v>1839</v>
      </c>
      <c r="B261" s="190"/>
      <c r="C261" s="186"/>
      <c r="D261" s="186"/>
      <c r="E261" s="186"/>
      <c r="F261" s="203"/>
      <c r="G261" s="203"/>
    </row>
    <row r="262" spans="1:7" x14ac:dyDescent="0.25">
      <c r="A262" s="45"/>
      <c r="B262" s="45" t="s">
        <v>705</v>
      </c>
      <c r="C262" s="45" t="s">
        <v>638</v>
      </c>
      <c r="D262" s="45" t="s">
        <v>639</v>
      </c>
      <c r="E262" s="45"/>
      <c r="F262" s="45" t="s">
        <v>467</v>
      </c>
      <c r="G262" s="45" t="s">
        <v>640</v>
      </c>
    </row>
    <row r="263" spans="1:7" x14ac:dyDescent="0.25">
      <c r="A263" s="186" t="s">
        <v>1840</v>
      </c>
      <c r="B263" s="186" t="s">
        <v>671</v>
      </c>
      <c r="C263" s="299" t="s">
        <v>70</v>
      </c>
      <c r="D263" s="186"/>
      <c r="E263" s="186"/>
      <c r="F263" s="205"/>
      <c r="G263" s="205"/>
    </row>
    <row r="264" spans="1:7" x14ac:dyDescent="0.25">
      <c r="A264" s="186"/>
      <c r="B264" s="186"/>
      <c r="C264" s="186"/>
      <c r="D264" s="186"/>
      <c r="E264" s="186"/>
      <c r="F264" s="205"/>
      <c r="G264" s="205"/>
    </row>
    <row r="265" spans="1:7" x14ac:dyDescent="0.25">
      <c r="A265" s="186"/>
      <c r="B265" s="193" t="s">
        <v>672</v>
      </c>
      <c r="C265" s="186"/>
      <c r="D265" s="186"/>
      <c r="E265" s="186"/>
      <c r="F265" s="205"/>
      <c r="G265" s="205"/>
    </row>
    <row r="266" spans="1:7" x14ac:dyDescent="0.25">
      <c r="A266" s="186" t="s">
        <v>1841</v>
      </c>
      <c r="B266" s="186" t="s">
        <v>674</v>
      </c>
      <c r="C266" s="293" t="s">
        <v>70</v>
      </c>
      <c r="D266" s="300" t="s">
        <v>70</v>
      </c>
      <c r="E266" s="186"/>
      <c r="F266" s="203" t="str">
        <f>IF($C$274=0,"",IF(C266="[for completion]","",IF(C266="","",C266/$C$274)))</f>
        <v/>
      </c>
      <c r="G266" s="203" t="str">
        <f>IF($D$274=0,"",IF(D266="[for completion]","",IF(D266="","",D266/$D$274)))</f>
        <v/>
      </c>
    </row>
    <row r="267" spans="1:7" x14ac:dyDescent="0.25">
      <c r="A267" s="186" t="s">
        <v>1842</v>
      </c>
      <c r="B267" s="186" t="s">
        <v>676</v>
      </c>
      <c r="C267" s="293" t="s">
        <v>70</v>
      </c>
      <c r="D267" s="300" t="s">
        <v>70</v>
      </c>
      <c r="E267" s="186"/>
      <c r="F267" s="203" t="str">
        <f t="shared" ref="F267:F273" si="8">IF($C$274=0,"",IF(C267="[for completion]","",IF(C267="","",C267/$C$274)))</f>
        <v/>
      </c>
      <c r="G267" s="203" t="str">
        <f t="shared" ref="G267:G273" si="9">IF($D$274=0,"",IF(D267="[for completion]","",IF(D267="","",D267/$D$274)))</f>
        <v/>
      </c>
    </row>
    <row r="268" spans="1:7" x14ac:dyDescent="0.25">
      <c r="A268" s="186" t="s">
        <v>1843</v>
      </c>
      <c r="B268" s="186" t="s">
        <v>678</v>
      </c>
      <c r="C268" s="293" t="s">
        <v>70</v>
      </c>
      <c r="D268" s="300" t="s">
        <v>70</v>
      </c>
      <c r="E268" s="186"/>
      <c r="F268" s="203" t="str">
        <f t="shared" si="8"/>
        <v/>
      </c>
      <c r="G268" s="203" t="str">
        <f t="shared" si="9"/>
        <v/>
      </c>
    </row>
    <row r="269" spans="1:7" x14ac:dyDescent="0.25">
      <c r="A269" s="186" t="s">
        <v>1844</v>
      </c>
      <c r="B269" s="186" t="s">
        <v>680</v>
      </c>
      <c r="C269" s="293" t="s">
        <v>70</v>
      </c>
      <c r="D269" s="300" t="s">
        <v>70</v>
      </c>
      <c r="E269" s="186"/>
      <c r="F269" s="203" t="str">
        <f t="shared" si="8"/>
        <v/>
      </c>
      <c r="G269" s="203" t="str">
        <f t="shared" si="9"/>
        <v/>
      </c>
    </row>
    <row r="270" spans="1:7" x14ac:dyDescent="0.25">
      <c r="A270" s="186" t="s">
        <v>1845</v>
      </c>
      <c r="B270" s="186" t="s">
        <v>682</v>
      </c>
      <c r="C270" s="293" t="s">
        <v>70</v>
      </c>
      <c r="D270" s="300" t="s">
        <v>70</v>
      </c>
      <c r="E270" s="186"/>
      <c r="F270" s="203" t="str">
        <f t="shared" si="8"/>
        <v/>
      </c>
      <c r="G270" s="203" t="str">
        <f t="shared" si="9"/>
        <v/>
      </c>
    </row>
    <row r="271" spans="1:7" x14ac:dyDescent="0.25">
      <c r="A271" s="186" t="s">
        <v>1846</v>
      </c>
      <c r="B271" s="186" t="s">
        <v>684</v>
      </c>
      <c r="C271" s="293" t="s">
        <v>70</v>
      </c>
      <c r="D271" s="300" t="s">
        <v>70</v>
      </c>
      <c r="E271" s="186"/>
      <c r="F271" s="203" t="str">
        <f t="shared" si="8"/>
        <v/>
      </c>
      <c r="G271" s="203" t="str">
        <f t="shared" si="9"/>
        <v/>
      </c>
    </row>
    <row r="272" spans="1:7" x14ac:dyDescent="0.25">
      <c r="A272" s="186" t="s">
        <v>1847</v>
      </c>
      <c r="B272" s="186" t="s">
        <v>686</v>
      </c>
      <c r="C272" s="293" t="s">
        <v>70</v>
      </c>
      <c r="D272" s="300" t="s">
        <v>70</v>
      </c>
      <c r="E272" s="186"/>
      <c r="F272" s="203" t="str">
        <f t="shared" si="8"/>
        <v/>
      </c>
      <c r="G272" s="203" t="str">
        <f t="shared" si="9"/>
        <v/>
      </c>
    </row>
    <row r="273" spans="1:7" x14ac:dyDescent="0.25">
      <c r="A273" s="186" t="s">
        <v>1848</v>
      </c>
      <c r="B273" s="186" t="s">
        <v>688</v>
      </c>
      <c r="C273" s="293" t="s">
        <v>70</v>
      </c>
      <c r="D273" s="300" t="s">
        <v>70</v>
      </c>
      <c r="E273" s="186"/>
      <c r="F273" s="203" t="str">
        <f t="shared" si="8"/>
        <v/>
      </c>
      <c r="G273" s="203" t="str">
        <f t="shared" si="9"/>
        <v/>
      </c>
    </row>
    <row r="274" spans="1:7" x14ac:dyDescent="0.25">
      <c r="A274" s="186" t="s">
        <v>1849</v>
      </c>
      <c r="B274" s="199" t="s">
        <v>100</v>
      </c>
      <c r="C274" s="204">
        <f>SUM(C266:C273)</f>
        <v>0</v>
      </c>
      <c r="D274" s="206">
        <f>SUM(D266:D273)</f>
        <v>0</v>
      </c>
      <c r="E274" s="186"/>
      <c r="F274" s="208">
        <f>SUM(F266:F273)</f>
        <v>0</v>
      </c>
      <c r="G274" s="208">
        <f>SUM(G266:G273)</f>
        <v>0</v>
      </c>
    </row>
    <row r="275" spans="1:7" x14ac:dyDescent="0.25">
      <c r="A275" s="186" t="s">
        <v>1850</v>
      </c>
      <c r="B275" s="190" t="s">
        <v>691</v>
      </c>
      <c r="C275" s="293"/>
      <c r="D275" s="300"/>
      <c r="E275" s="186"/>
      <c r="F275" s="203" t="s">
        <v>1634</v>
      </c>
      <c r="G275" s="203" t="s">
        <v>1634</v>
      </c>
    </row>
    <row r="276" spans="1:7" x14ac:dyDescent="0.25">
      <c r="A276" s="186" t="s">
        <v>1851</v>
      </c>
      <c r="B276" s="190" t="s">
        <v>693</v>
      </c>
      <c r="C276" s="293"/>
      <c r="D276" s="300"/>
      <c r="E276" s="186"/>
      <c r="F276" s="203" t="s">
        <v>1634</v>
      </c>
      <c r="G276" s="203" t="s">
        <v>1634</v>
      </c>
    </row>
    <row r="277" spans="1:7" x14ac:dyDescent="0.25">
      <c r="A277" s="186" t="s">
        <v>1852</v>
      </c>
      <c r="B277" s="190" t="s">
        <v>695</v>
      </c>
      <c r="C277" s="293"/>
      <c r="D277" s="300"/>
      <c r="E277" s="186"/>
      <c r="F277" s="203" t="s">
        <v>1634</v>
      </c>
      <c r="G277" s="203" t="s">
        <v>1634</v>
      </c>
    </row>
    <row r="278" spans="1:7" x14ac:dyDescent="0.25">
      <c r="A278" s="186" t="s">
        <v>1853</v>
      </c>
      <c r="B278" s="190" t="s">
        <v>697</v>
      </c>
      <c r="C278" s="293"/>
      <c r="D278" s="300"/>
      <c r="E278" s="186"/>
      <c r="F278" s="203" t="s">
        <v>1634</v>
      </c>
      <c r="G278" s="203" t="s">
        <v>1634</v>
      </c>
    </row>
    <row r="279" spans="1:7" x14ac:dyDescent="0.25">
      <c r="A279" s="186" t="s">
        <v>1854</v>
      </c>
      <c r="B279" s="190" t="s">
        <v>699</v>
      </c>
      <c r="C279" s="293"/>
      <c r="D279" s="300"/>
      <c r="E279" s="186"/>
      <c r="F279" s="203" t="s">
        <v>1634</v>
      </c>
      <c r="G279" s="203" t="s">
        <v>1634</v>
      </c>
    </row>
    <row r="280" spans="1:7" x14ac:dyDescent="0.25">
      <c r="A280" s="186" t="s">
        <v>1855</v>
      </c>
      <c r="B280" s="190" t="s">
        <v>701</v>
      </c>
      <c r="C280" s="293"/>
      <c r="D280" s="300"/>
      <c r="E280" s="186"/>
      <c r="F280" s="203" t="s">
        <v>1634</v>
      </c>
      <c r="G280" s="203" t="s">
        <v>1634</v>
      </c>
    </row>
    <row r="281" spans="1:7" x14ac:dyDescent="0.25">
      <c r="A281" s="186" t="s">
        <v>1856</v>
      </c>
      <c r="B281" s="190"/>
      <c r="C281" s="186"/>
      <c r="D281" s="186"/>
      <c r="E281" s="186"/>
      <c r="F281" s="187"/>
      <c r="G281" s="187"/>
    </row>
    <row r="282" spans="1:7" x14ac:dyDescent="0.25">
      <c r="A282" s="186" t="s">
        <v>1857</v>
      </c>
      <c r="B282" s="190"/>
      <c r="C282" s="186"/>
      <c r="D282" s="186"/>
      <c r="E282" s="186"/>
      <c r="F282" s="187"/>
      <c r="G282" s="187"/>
    </row>
    <row r="283" spans="1:7" x14ac:dyDescent="0.25">
      <c r="A283" s="186" t="s">
        <v>1858</v>
      </c>
      <c r="B283" s="190"/>
      <c r="C283" s="186"/>
      <c r="D283" s="186"/>
      <c r="E283" s="186"/>
      <c r="F283" s="187"/>
      <c r="G283" s="187"/>
    </row>
    <row r="284" spans="1:7" x14ac:dyDescent="0.25">
      <c r="A284" s="45"/>
      <c r="B284" s="45" t="s">
        <v>725</v>
      </c>
      <c r="C284" s="45" t="s">
        <v>467</v>
      </c>
      <c r="D284" s="45"/>
      <c r="E284" s="45"/>
      <c r="F284" s="45"/>
      <c r="G284" s="45"/>
    </row>
    <row r="285" spans="1:7" x14ac:dyDescent="0.25">
      <c r="A285" s="186" t="s">
        <v>1859</v>
      </c>
      <c r="B285" s="186" t="s">
        <v>727</v>
      </c>
      <c r="C285" s="299" t="s">
        <v>35</v>
      </c>
      <c r="D285" s="186"/>
      <c r="E285" s="189"/>
      <c r="F285" s="189"/>
      <c r="G285" s="189"/>
    </row>
    <row r="286" spans="1:7" x14ac:dyDescent="0.25">
      <c r="A286" s="186" t="s">
        <v>1860</v>
      </c>
      <c r="B286" s="186" t="s">
        <v>729</v>
      </c>
      <c r="C286" s="299" t="s">
        <v>35</v>
      </c>
      <c r="D286" s="186"/>
      <c r="E286" s="189"/>
      <c r="F286" s="189"/>
      <c r="G286" s="184"/>
    </row>
    <row r="287" spans="1:7" x14ac:dyDescent="0.25">
      <c r="A287" s="186" t="s">
        <v>1861</v>
      </c>
      <c r="B287" s="223" t="s">
        <v>731</v>
      </c>
      <c r="C287" s="299" t="s">
        <v>35</v>
      </c>
      <c r="D287" s="186"/>
      <c r="E287" s="189"/>
      <c r="F287" s="189"/>
      <c r="G287" s="184"/>
    </row>
    <row r="288" spans="1:7" s="217" customFormat="1" x14ac:dyDescent="0.25">
      <c r="A288" s="223" t="s">
        <v>1862</v>
      </c>
      <c r="B288" s="223" t="s">
        <v>2193</v>
      </c>
      <c r="C288" s="299" t="s">
        <v>35</v>
      </c>
      <c r="D288" s="223"/>
      <c r="E288" s="189"/>
      <c r="F288" s="189"/>
      <c r="G288" s="221"/>
    </row>
    <row r="289" spans="1:7" x14ac:dyDescent="0.25">
      <c r="A289" s="223" t="s">
        <v>1863</v>
      </c>
      <c r="B289" s="193" t="s">
        <v>1370</v>
      </c>
      <c r="C289" s="299" t="s">
        <v>35</v>
      </c>
      <c r="D289" s="196"/>
      <c r="E289" s="196"/>
      <c r="F289" s="197"/>
      <c r="G289" s="197"/>
    </row>
    <row r="290" spans="1:7" x14ac:dyDescent="0.25">
      <c r="A290" s="223" t="s">
        <v>2194</v>
      </c>
      <c r="B290" s="186" t="s">
        <v>98</v>
      </c>
      <c r="C290" s="299" t="s">
        <v>35</v>
      </c>
      <c r="D290" s="186"/>
      <c r="E290" s="189"/>
      <c r="F290" s="189"/>
      <c r="G290" s="184"/>
    </row>
    <row r="291" spans="1:7" x14ac:dyDescent="0.25">
      <c r="A291" s="186" t="s">
        <v>1864</v>
      </c>
      <c r="B291" s="190" t="s">
        <v>735</v>
      </c>
      <c r="C291" s="301"/>
      <c r="D291" s="186"/>
      <c r="E291" s="189"/>
      <c r="F291" s="189"/>
      <c r="G291" s="184"/>
    </row>
    <row r="292" spans="1:7" x14ac:dyDescent="0.25">
      <c r="A292" s="223" t="s">
        <v>1865</v>
      </c>
      <c r="B292" s="190" t="s">
        <v>737</v>
      </c>
      <c r="C292" s="299"/>
      <c r="D292" s="186"/>
      <c r="E292" s="189"/>
      <c r="F292" s="189"/>
      <c r="G292" s="184"/>
    </row>
    <row r="293" spans="1:7" x14ac:dyDescent="0.25">
      <c r="A293" s="223" t="s">
        <v>1866</v>
      </c>
      <c r="B293" s="190" t="s">
        <v>739</v>
      </c>
      <c r="C293" s="299"/>
      <c r="D293" s="186"/>
      <c r="E293" s="189"/>
      <c r="F293" s="189"/>
      <c r="G293" s="184"/>
    </row>
    <row r="294" spans="1:7" x14ac:dyDescent="0.25">
      <c r="A294" s="223" t="s">
        <v>1867</v>
      </c>
      <c r="B294" s="190" t="s">
        <v>741</v>
      </c>
      <c r="C294" s="299"/>
      <c r="D294" s="186"/>
      <c r="E294" s="189"/>
      <c r="F294" s="189"/>
      <c r="G294" s="184"/>
    </row>
    <row r="295" spans="1:7" x14ac:dyDescent="0.25">
      <c r="A295" s="223" t="s">
        <v>1868</v>
      </c>
      <c r="B295" s="295" t="s">
        <v>102</v>
      </c>
      <c r="C295" s="299"/>
      <c r="D295" s="186"/>
      <c r="E295" s="189"/>
      <c r="F295" s="189"/>
      <c r="G295" s="184"/>
    </row>
    <row r="296" spans="1:7" x14ac:dyDescent="0.25">
      <c r="A296" s="223" t="s">
        <v>1869</v>
      </c>
      <c r="B296" s="295" t="s">
        <v>102</v>
      </c>
      <c r="C296" s="299"/>
      <c r="D296" s="186"/>
      <c r="E296" s="189"/>
      <c r="F296" s="189"/>
      <c r="G296" s="184"/>
    </row>
    <row r="297" spans="1:7" x14ac:dyDescent="0.25">
      <c r="A297" s="223" t="s">
        <v>1870</v>
      </c>
      <c r="B297" s="295" t="s">
        <v>102</v>
      </c>
      <c r="C297" s="299"/>
      <c r="D297" s="186"/>
      <c r="E297" s="189"/>
      <c r="F297" s="189"/>
      <c r="G297" s="184"/>
    </row>
    <row r="298" spans="1:7" x14ac:dyDescent="0.25">
      <c r="A298" s="223" t="s">
        <v>1871</v>
      </c>
      <c r="B298" s="295" t="s">
        <v>102</v>
      </c>
      <c r="C298" s="299"/>
      <c r="D298" s="186"/>
      <c r="E298" s="189"/>
      <c r="F298" s="189"/>
      <c r="G298" s="184"/>
    </row>
    <row r="299" spans="1:7" x14ac:dyDescent="0.25">
      <c r="A299" s="223" t="s">
        <v>1872</v>
      </c>
      <c r="B299" s="295" t="s">
        <v>102</v>
      </c>
      <c r="C299" s="299"/>
      <c r="D299" s="186"/>
      <c r="E299" s="189"/>
      <c r="F299" s="189"/>
      <c r="G299" s="184"/>
    </row>
    <row r="300" spans="1:7" x14ac:dyDescent="0.25">
      <c r="A300" s="223" t="s">
        <v>1873</v>
      </c>
      <c r="B300" s="295" t="s">
        <v>102</v>
      </c>
      <c r="C300" s="299"/>
      <c r="D300" s="186"/>
      <c r="E300" s="189"/>
      <c r="F300" s="189"/>
      <c r="G300" s="184"/>
    </row>
    <row r="301" spans="1:7" x14ac:dyDescent="0.25">
      <c r="A301" s="45"/>
      <c r="B301" s="45" t="s">
        <v>747</v>
      </c>
      <c r="C301" s="45" t="s">
        <v>467</v>
      </c>
      <c r="D301" s="45"/>
      <c r="E301" s="45"/>
      <c r="F301" s="45"/>
      <c r="G301" s="45"/>
    </row>
    <row r="302" spans="1:7" x14ac:dyDescent="0.25">
      <c r="A302" s="186" t="s">
        <v>1874</v>
      </c>
      <c r="B302" s="186" t="s">
        <v>1371</v>
      </c>
      <c r="C302" s="299" t="s">
        <v>35</v>
      </c>
      <c r="D302" s="186"/>
      <c r="E302" s="184"/>
      <c r="F302" s="184"/>
      <c r="G302" s="184"/>
    </row>
    <row r="303" spans="1:7" x14ac:dyDescent="0.25">
      <c r="A303" s="186" t="s">
        <v>1875</v>
      </c>
      <c r="B303" s="186" t="s">
        <v>749</v>
      </c>
      <c r="C303" s="299" t="s">
        <v>35</v>
      </c>
      <c r="D303" s="186"/>
      <c r="E303" s="184"/>
      <c r="F303" s="184"/>
      <c r="G303" s="184"/>
    </row>
    <row r="304" spans="1:7" x14ac:dyDescent="0.25">
      <c r="A304" s="186" t="s">
        <v>1876</v>
      </c>
      <c r="B304" s="186" t="s">
        <v>98</v>
      </c>
      <c r="C304" s="299" t="s">
        <v>35</v>
      </c>
      <c r="D304" s="186"/>
      <c r="E304" s="184"/>
      <c r="F304" s="184"/>
      <c r="G304" s="184"/>
    </row>
    <row r="305" spans="1:7" x14ac:dyDescent="0.25">
      <c r="A305" s="186" t="s">
        <v>1877</v>
      </c>
      <c r="B305" s="186"/>
      <c r="C305" s="201"/>
      <c r="D305" s="186"/>
      <c r="E305" s="184"/>
      <c r="F305" s="184"/>
      <c r="G305" s="184"/>
    </row>
    <row r="306" spans="1:7" x14ac:dyDescent="0.25">
      <c r="A306" s="186" t="s">
        <v>1878</v>
      </c>
      <c r="B306" s="186"/>
      <c r="C306" s="201"/>
      <c r="D306" s="186"/>
      <c r="E306" s="184"/>
      <c r="F306" s="184"/>
      <c r="G306" s="184"/>
    </row>
    <row r="307" spans="1:7" x14ac:dyDescent="0.25">
      <c r="A307" s="186" t="s">
        <v>1879</v>
      </c>
      <c r="B307" s="186"/>
      <c r="C307" s="201"/>
      <c r="D307" s="186"/>
      <c r="E307" s="184"/>
      <c r="F307" s="184"/>
      <c r="G307" s="184"/>
    </row>
    <row r="308" spans="1:7" x14ac:dyDescent="0.25">
      <c r="A308" s="45"/>
      <c r="B308" s="45" t="s">
        <v>2116</v>
      </c>
      <c r="C308" s="45" t="s">
        <v>65</v>
      </c>
      <c r="D308" s="45" t="s">
        <v>1621</v>
      </c>
      <c r="E308" s="45"/>
      <c r="F308" s="45" t="s">
        <v>467</v>
      </c>
      <c r="G308" s="45" t="s">
        <v>1880</v>
      </c>
    </row>
    <row r="309" spans="1:7" x14ac:dyDescent="0.25">
      <c r="A309" s="177" t="s">
        <v>1881</v>
      </c>
      <c r="B309" s="292" t="s">
        <v>560</v>
      </c>
      <c r="C309" s="293" t="s">
        <v>35</v>
      </c>
      <c r="D309" s="300" t="s">
        <v>35</v>
      </c>
      <c r="E309" s="181"/>
      <c r="F309" s="203" t="str">
        <f>IF($C$327=0,"",IF(C309="[for completion]","",IF(C309="","",C309/$C$327)))</f>
        <v/>
      </c>
      <c r="G309" s="203" t="str">
        <f>IF($D$327=0,"",IF(D309="[for completion]","",IF(D309="","",D309/$D$327)))</f>
        <v/>
      </c>
    </row>
    <row r="310" spans="1:7" x14ac:dyDescent="0.25">
      <c r="A310" s="177" t="s">
        <v>1882</v>
      </c>
      <c r="B310" s="292" t="s">
        <v>560</v>
      </c>
      <c r="C310" s="293" t="s">
        <v>35</v>
      </c>
      <c r="D310" s="300" t="s">
        <v>35</v>
      </c>
      <c r="E310" s="181"/>
      <c r="F310" s="203" t="str">
        <f t="shared" ref="F310:F326" si="10">IF($C$327=0,"",IF(C310="[for completion]","",IF(C310="","",C310/$C$327)))</f>
        <v/>
      </c>
      <c r="G310" s="203" t="str">
        <f t="shared" ref="G310:G326" si="11">IF($D$327=0,"",IF(D310="[for completion]","",IF(D310="","",D310/$D$327)))</f>
        <v/>
      </c>
    </row>
    <row r="311" spans="1:7" x14ac:dyDescent="0.25">
      <c r="A311" s="177" t="s">
        <v>1883</v>
      </c>
      <c r="B311" s="292" t="s">
        <v>560</v>
      </c>
      <c r="C311" s="293" t="s">
        <v>35</v>
      </c>
      <c r="D311" s="300" t="s">
        <v>35</v>
      </c>
      <c r="E311" s="181"/>
      <c r="F311" s="203" t="str">
        <f t="shared" si="10"/>
        <v/>
      </c>
      <c r="G311" s="203" t="str">
        <f t="shared" si="11"/>
        <v/>
      </c>
    </row>
    <row r="312" spans="1:7" x14ac:dyDescent="0.25">
      <c r="A312" s="177" t="s">
        <v>1884</v>
      </c>
      <c r="B312" s="292" t="s">
        <v>560</v>
      </c>
      <c r="C312" s="293" t="s">
        <v>35</v>
      </c>
      <c r="D312" s="300" t="s">
        <v>35</v>
      </c>
      <c r="E312" s="181"/>
      <c r="F312" s="203" t="str">
        <f t="shared" si="10"/>
        <v/>
      </c>
      <c r="G312" s="203" t="str">
        <f t="shared" si="11"/>
        <v/>
      </c>
    </row>
    <row r="313" spans="1:7" x14ac:dyDescent="0.25">
      <c r="A313" s="177" t="s">
        <v>1885</v>
      </c>
      <c r="B313" s="292" t="s">
        <v>560</v>
      </c>
      <c r="C313" s="293" t="s">
        <v>35</v>
      </c>
      <c r="D313" s="300" t="s">
        <v>35</v>
      </c>
      <c r="E313" s="181"/>
      <c r="F313" s="203" t="str">
        <f t="shared" si="10"/>
        <v/>
      </c>
      <c r="G313" s="203" t="str">
        <f t="shared" si="11"/>
        <v/>
      </c>
    </row>
    <row r="314" spans="1:7" x14ac:dyDescent="0.25">
      <c r="A314" s="177" t="s">
        <v>1886</v>
      </c>
      <c r="B314" s="292" t="s">
        <v>560</v>
      </c>
      <c r="C314" s="293" t="s">
        <v>35</v>
      </c>
      <c r="D314" s="300" t="s">
        <v>35</v>
      </c>
      <c r="E314" s="181"/>
      <c r="F314" s="203" t="str">
        <f t="shared" si="10"/>
        <v/>
      </c>
      <c r="G314" s="203" t="str">
        <f t="shared" si="11"/>
        <v/>
      </c>
    </row>
    <row r="315" spans="1:7" x14ac:dyDescent="0.25">
      <c r="A315" s="177" t="s">
        <v>1887</v>
      </c>
      <c r="B315" s="292" t="s">
        <v>560</v>
      </c>
      <c r="C315" s="293" t="s">
        <v>35</v>
      </c>
      <c r="D315" s="300" t="s">
        <v>35</v>
      </c>
      <c r="E315" s="181"/>
      <c r="F315" s="203" t="str">
        <f>IF($C$327=0,"",IF(C315="[for completion]","",IF(C315="","",C315/$C$327)))</f>
        <v/>
      </c>
      <c r="G315" s="203" t="str">
        <f t="shared" si="11"/>
        <v/>
      </c>
    </row>
    <row r="316" spans="1:7" x14ac:dyDescent="0.25">
      <c r="A316" s="177" t="s">
        <v>1888</v>
      </c>
      <c r="B316" s="292" t="s">
        <v>560</v>
      </c>
      <c r="C316" s="293" t="s">
        <v>35</v>
      </c>
      <c r="D316" s="300" t="s">
        <v>35</v>
      </c>
      <c r="E316" s="181"/>
      <c r="F316" s="203" t="str">
        <f t="shared" si="10"/>
        <v/>
      </c>
      <c r="G316" s="203" t="str">
        <f t="shared" si="11"/>
        <v/>
      </c>
    </row>
    <row r="317" spans="1:7" x14ac:dyDescent="0.25">
      <c r="A317" s="177" t="s">
        <v>1889</v>
      </c>
      <c r="B317" s="292" t="s">
        <v>560</v>
      </c>
      <c r="C317" s="293" t="s">
        <v>35</v>
      </c>
      <c r="D317" s="300" t="s">
        <v>35</v>
      </c>
      <c r="E317" s="181"/>
      <c r="F317" s="203" t="str">
        <f t="shared" si="10"/>
        <v/>
      </c>
      <c r="G317" s="203" t="str">
        <f t="shared" si="11"/>
        <v/>
      </c>
    </row>
    <row r="318" spans="1:7" x14ac:dyDescent="0.25">
      <c r="A318" s="177" t="s">
        <v>1890</v>
      </c>
      <c r="B318" s="292" t="s">
        <v>560</v>
      </c>
      <c r="C318" s="293" t="s">
        <v>35</v>
      </c>
      <c r="D318" s="300" t="s">
        <v>35</v>
      </c>
      <c r="E318" s="181"/>
      <c r="F318" s="203" t="str">
        <f t="shared" si="10"/>
        <v/>
      </c>
      <c r="G318" s="203" t="str">
        <f>IF($D$327=0,"",IF(D318="[for completion]","",IF(D318="","",D318/$D$327)))</f>
        <v/>
      </c>
    </row>
    <row r="319" spans="1:7" x14ac:dyDescent="0.25">
      <c r="A319" s="177" t="s">
        <v>1891</v>
      </c>
      <c r="B319" s="292" t="s">
        <v>560</v>
      </c>
      <c r="C319" s="293" t="s">
        <v>35</v>
      </c>
      <c r="D319" s="300" t="s">
        <v>35</v>
      </c>
      <c r="E319" s="181"/>
      <c r="F319" s="203" t="str">
        <f t="shared" si="10"/>
        <v/>
      </c>
      <c r="G319" s="203" t="str">
        <f t="shared" si="11"/>
        <v/>
      </c>
    </row>
    <row r="320" spans="1:7" x14ac:dyDescent="0.25">
      <c r="A320" s="177" t="s">
        <v>1892</v>
      </c>
      <c r="B320" s="292" t="s">
        <v>560</v>
      </c>
      <c r="C320" s="293" t="s">
        <v>35</v>
      </c>
      <c r="D320" s="300" t="s">
        <v>35</v>
      </c>
      <c r="E320" s="181"/>
      <c r="F320" s="203" t="str">
        <f t="shared" si="10"/>
        <v/>
      </c>
      <c r="G320" s="203" t="str">
        <f t="shared" si="11"/>
        <v/>
      </c>
    </row>
    <row r="321" spans="1:7" x14ac:dyDescent="0.25">
      <c r="A321" s="177" t="s">
        <v>1893</v>
      </c>
      <c r="B321" s="292" t="s">
        <v>560</v>
      </c>
      <c r="C321" s="293" t="s">
        <v>35</v>
      </c>
      <c r="D321" s="300" t="s">
        <v>35</v>
      </c>
      <c r="E321" s="181"/>
      <c r="F321" s="203" t="str">
        <f t="shared" si="10"/>
        <v/>
      </c>
      <c r="G321" s="203" t="str">
        <f t="shared" si="11"/>
        <v/>
      </c>
    </row>
    <row r="322" spans="1:7" x14ac:dyDescent="0.25">
      <c r="A322" s="177" t="s">
        <v>1894</v>
      </c>
      <c r="B322" s="292" t="s">
        <v>560</v>
      </c>
      <c r="C322" s="293" t="s">
        <v>35</v>
      </c>
      <c r="D322" s="300" t="s">
        <v>35</v>
      </c>
      <c r="E322" s="181"/>
      <c r="F322" s="203" t="str">
        <f t="shared" si="10"/>
        <v/>
      </c>
      <c r="G322" s="203" t="str">
        <f t="shared" si="11"/>
        <v/>
      </c>
    </row>
    <row r="323" spans="1:7" x14ac:dyDescent="0.25">
      <c r="A323" s="177" t="s">
        <v>1895</v>
      </c>
      <c r="B323" s="292" t="s">
        <v>560</v>
      </c>
      <c r="C323" s="293" t="s">
        <v>35</v>
      </c>
      <c r="D323" s="300" t="s">
        <v>35</v>
      </c>
      <c r="E323" s="181"/>
      <c r="F323" s="203" t="str">
        <f t="shared" si="10"/>
        <v/>
      </c>
      <c r="G323" s="203" t="str">
        <f t="shared" si="11"/>
        <v/>
      </c>
    </row>
    <row r="324" spans="1:7" x14ac:dyDescent="0.25">
      <c r="A324" s="177" t="s">
        <v>1896</v>
      </c>
      <c r="B324" s="292" t="s">
        <v>560</v>
      </c>
      <c r="C324" s="293" t="s">
        <v>35</v>
      </c>
      <c r="D324" s="300" t="s">
        <v>35</v>
      </c>
      <c r="E324" s="181"/>
      <c r="F324" s="203" t="str">
        <f t="shared" si="10"/>
        <v/>
      </c>
      <c r="G324" s="203" t="str">
        <f t="shared" si="11"/>
        <v/>
      </c>
    </row>
    <row r="325" spans="1:7" x14ac:dyDescent="0.25">
      <c r="A325" s="177" t="s">
        <v>1897</v>
      </c>
      <c r="B325" s="292" t="s">
        <v>560</v>
      </c>
      <c r="C325" s="293" t="s">
        <v>35</v>
      </c>
      <c r="D325" s="300" t="s">
        <v>35</v>
      </c>
      <c r="E325" s="181"/>
      <c r="F325" s="203" t="str">
        <f t="shared" si="10"/>
        <v/>
      </c>
      <c r="G325" s="203" t="str">
        <f t="shared" si="11"/>
        <v/>
      </c>
    </row>
    <row r="326" spans="1:7" x14ac:dyDescent="0.25">
      <c r="A326" s="177" t="s">
        <v>1898</v>
      </c>
      <c r="B326" s="193" t="s">
        <v>2015</v>
      </c>
      <c r="C326" s="293" t="s">
        <v>35</v>
      </c>
      <c r="D326" s="300" t="s">
        <v>35</v>
      </c>
      <c r="E326" s="181"/>
      <c r="F326" s="203" t="str">
        <f t="shared" si="10"/>
        <v/>
      </c>
      <c r="G326" s="203" t="str">
        <f t="shared" si="11"/>
        <v/>
      </c>
    </row>
    <row r="327" spans="1:7" x14ac:dyDescent="0.25">
      <c r="A327" s="177" t="s">
        <v>1899</v>
      </c>
      <c r="B327" s="183" t="s">
        <v>100</v>
      </c>
      <c r="C327" s="150">
        <f>SUM(C309:C326)</f>
        <v>0</v>
      </c>
      <c r="D327" s="206">
        <f>SUM(D309:D326)</f>
        <v>0</v>
      </c>
      <c r="E327" s="181"/>
      <c r="F327" s="208">
        <f>SUM(F319:F326)</f>
        <v>0</v>
      </c>
      <c r="G327" s="208">
        <f>SUM(G319:G326)</f>
        <v>0</v>
      </c>
    </row>
    <row r="328" spans="1:7" x14ac:dyDescent="0.25">
      <c r="A328" s="177" t="s">
        <v>1900</v>
      </c>
      <c r="B328" s="183"/>
      <c r="C328" s="177"/>
      <c r="D328" s="177"/>
      <c r="E328" s="181"/>
      <c r="F328" s="181"/>
      <c r="G328" s="181"/>
    </row>
    <row r="329" spans="1:7" x14ac:dyDescent="0.25">
      <c r="A329" s="177" t="s">
        <v>1901</v>
      </c>
      <c r="B329" s="183"/>
      <c r="C329" s="177"/>
      <c r="D329" s="177"/>
      <c r="E329" s="181"/>
      <c r="F329" s="181"/>
      <c r="G329" s="181"/>
    </row>
    <row r="330" spans="1:7" x14ac:dyDescent="0.25">
      <c r="A330" s="177" t="s">
        <v>1902</v>
      </c>
      <c r="B330" s="183"/>
      <c r="C330" s="177"/>
      <c r="D330" s="177"/>
      <c r="E330" s="181"/>
      <c r="F330" s="181"/>
      <c r="G330" s="181"/>
    </row>
    <row r="331" spans="1:7" s="217" customFormat="1" x14ac:dyDescent="0.25">
      <c r="A331" s="45"/>
      <c r="B331" s="45" t="s">
        <v>2604</v>
      </c>
      <c r="C331" s="45" t="s">
        <v>65</v>
      </c>
      <c r="D331" s="45" t="s">
        <v>1621</v>
      </c>
      <c r="E331" s="45"/>
      <c r="F331" s="45" t="s">
        <v>467</v>
      </c>
      <c r="G331" s="45" t="s">
        <v>1880</v>
      </c>
    </row>
    <row r="332" spans="1:7" s="217" customFormat="1" x14ac:dyDescent="0.25">
      <c r="A332" s="234" t="s">
        <v>1903</v>
      </c>
      <c r="B332" s="292" t="s">
        <v>560</v>
      </c>
      <c r="C332" s="293" t="s">
        <v>35</v>
      </c>
      <c r="D332" s="300" t="s">
        <v>35</v>
      </c>
      <c r="E332" s="219"/>
      <c r="F332" s="203" t="str">
        <f>IF($C$350=0,"",IF(C332="[for completion]","",IF(C332="","",C332/$C$350)))</f>
        <v/>
      </c>
      <c r="G332" s="203" t="str">
        <f>IF($D$350=0,"",IF(D332="[for completion]","",IF(D332="","",D332/$D$350)))</f>
        <v/>
      </c>
    </row>
    <row r="333" spans="1:7" s="217" customFormat="1" x14ac:dyDescent="0.25">
      <c r="A333" s="234" t="s">
        <v>1904</v>
      </c>
      <c r="B333" s="292" t="s">
        <v>560</v>
      </c>
      <c r="C333" s="293" t="s">
        <v>35</v>
      </c>
      <c r="D333" s="300" t="s">
        <v>35</v>
      </c>
      <c r="E333" s="219"/>
      <c r="F333" s="203" t="str">
        <f t="shared" ref="F333:F349" si="12">IF($C$350=0,"",IF(C333="[for completion]","",IF(C333="","",C333/$C$350)))</f>
        <v/>
      </c>
      <c r="G333" s="203" t="str">
        <f t="shared" ref="G333:G349" si="13">IF($D$350=0,"",IF(D333="[for completion]","",IF(D333="","",D333/$D$350)))</f>
        <v/>
      </c>
    </row>
    <row r="334" spans="1:7" s="217" customFormat="1" x14ac:dyDescent="0.25">
      <c r="A334" s="234" t="s">
        <v>1905</v>
      </c>
      <c r="B334" s="292" t="s">
        <v>560</v>
      </c>
      <c r="C334" s="293" t="s">
        <v>35</v>
      </c>
      <c r="D334" s="300" t="s">
        <v>35</v>
      </c>
      <c r="E334" s="219"/>
      <c r="F334" s="203" t="str">
        <f t="shared" si="12"/>
        <v/>
      </c>
      <c r="G334" s="203" t="str">
        <f t="shared" si="13"/>
        <v/>
      </c>
    </row>
    <row r="335" spans="1:7" s="217" customFormat="1" x14ac:dyDescent="0.25">
      <c r="A335" s="234" t="s">
        <v>1906</v>
      </c>
      <c r="B335" s="292" t="s">
        <v>560</v>
      </c>
      <c r="C335" s="293" t="s">
        <v>35</v>
      </c>
      <c r="D335" s="300" t="s">
        <v>35</v>
      </c>
      <c r="E335" s="219"/>
      <c r="F335" s="203" t="str">
        <f t="shared" si="12"/>
        <v/>
      </c>
      <c r="G335" s="203" t="str">
        <f t="shared" si="13"/>
        <v/>
      </c>
    </row>
    <row r="336" spans="1:7" s="217" customFormat="1" x14ac:dyDescent="0.25">
      <c r="A336" s="234" t="s">
        <v>1907</v>
      </c>
      <c r="B336" s="292" t="s">
        <v>560</v>
      </c>
      <c r="C336" s="293" t="s">
        <v>35</v>
      </c>
      <c r="D336" s="300" t="s">
        <v>35</v>
      </c>
      <c r="E336" s="219"/>
      <c r="F336" s="203" t="str">
        <f t="shared" si="12"/>
        <v/>
      </c>
      <c r="G336" s="203" t="str">
        <f t="shared" si="13"/>
        <v/>
      </c>
    </row>
    <row r="337" spans="1:7" s="217" customFormat="1" x14ac:dyDescent="0.25">
      <c r="A337" s="234" t="s">
        <v>1908</v>
      </c>
      <c r="B337" s="292" t="s">
        <v>560</v>
      </c>
      <c r="C337" s="293" t="s">
        <v>35</v>
      </c>
      <c r="D337" s="300" t="s">
        <v>35</v>
      </c>
      <c r="E337" s="219"/>
      <c r="F337" s="203" t="str">
        <f t="shared" si="12"/>
        <v/>
      </c>
      <c r="G337" s="203" t="str">
        <f t="shared" si="13"/>
        <v/>
      </c>
    </row>
    <row r="338" spans="1:7" s="217" customFormat="1" x14ac:dyDescent="0.25">
      <c r="A338" s="234" t="s">
        <v>1909</v>
      </c>
      <c r="B338" s="292" t="s">
        <v>560</v>
      </c>
      <c r="C338" s="293" t="s">
        <v>35</v>
      </c>
      <c r="D338" s="300" t="s">
        <v>35</v>
      </c>
      <c r="E338" s="219"/>
      <c r="F338" s="203" t="str">
        <f t="shared" si="12"/>
        <v/>
      </c>
      <c r="G338" s="203" t="str">
        <f t="shared" si="13"/>
        <v/>
      </c>
    </row>
    <row r="339" spans="1:7" s="217" customFormat="1" x14ac:dyDescent="0.25">
      <c r="A339" s="234" t="s">
        <v>1910</v>
      </c>
      <c r="B339" s="292" t="s">
        <v>560</v>
      </c>
      <c r="C339" s="293" t="s">
        <v>35</v>
      </c>
      <c r="D339" s="300" t="s">
        <v>35</v>
      </c>
      <c r="E339" s="219"/>
      <c r="F339" s="203" t="str">
        <f t="shared" si="12"/>
        <v/>
      </c>
      <c r="G339" s="203" t="str">
        <f t="shared" si="13"/>
        <v/>
      </c>
    </row>
    <row r="340" spans="1:7" s="217" customFormat="1" x14ac:dyDescent="0.25">
      <c r="A340" s="234" t="s">
        <v>1911</v>
      </c>
      <c r="B340" s="292" t="s">
        <v>560</v>
      </c>
      <c r="C340" s="293" t="s">
        <v>35</v>
      </c>
      <c r="D340" s="300" t="s">
        <v>35</v>
      </c>
      <c r="E340" s="219"/>
      <c r="F340" s="203" t="str">
        <f t="shared" si="12"/>
        <v/>
      </c>
      <c r="G340" s="203" t="str">
        <f t="shared" si="13"/>
        <v/>
      </c>
    </row>
    <row r="341" spans="1:7" s="217" customFormat="1" x14ac:dyDescent="0.25">
      <c r="A341" s="234" t="s">
        <v>1912</v>
      </c>
      <c r="B341" s="292" t="s">
        <v>560</v>
      </c>
      <c r="C341" s="293" t="s">
        <v>35</v>
      </c>
      <c r="D341" s="300" t="s">
        <v>35</v>
      </c>
      <c r="E341" s="219"/>
      <c r="F341" s="203" t="str">
        <f t="shared" si="12"/>
        <v/>
      </c>
      <c r="G341" s="203" t="str">
        <f t="shared" si="13"/>
        <v/>
      </c>
    </row>
    <row r="342" spans="1:7" s="217" customFormat="1" x14ac:dyDescent="0.25">
      <c r="A342" s="234" t="s">
        <v>2094</v>
      </c>
      <c r="B342" s="292" t="s">
        <v>560</v>
      </c>
      <c r="C342" s="293" t="s">
        <v>35</v>
      </c>
      <c r="D342" s="300" t="s">
        <v>35</v>
      </c>
      <c r="E342" s="219"/>
      <c r="F342" s="203" t="str">
        <f t="shared" si="12"/>
        <v/>
      </c>
      <c r="G342" s="203" t="str">
        <f t="shared" si="13"/>
        <v/>
      </c>
    </row>
    <row r="343" spans="1:7" s="217" customFormat="1" x14ac:dyDescent="0.25">
      <c r="A343" s="234" t="s">
        <v>2117</v>
      </c>
      <c r="B343" s="292" t="s">
        <v>560</v>
      </c>
      <c r="C343" s="293" t="s">
        <v>35</v>
      </c>
      <c r="D343" s="300" t="s">
        <v>35</v>
      </c>
      <c r="E343" s="219"/>
      <c r="F343" s="203" t="str">
        <f t="shared" si="12"/>
        <v/>
      </c>
      <c r="G343" s="203" t="str">
        <f t="shared" si="13"/>
        <v/>
      </c>
    </row>
    <row r="344" spans="1:7" s="217" customFormat="1" x14ac:dyDescent="0.25">
      <c r="A344" s="234" t="s">
        <v>2118</v>
      </c>
      <c r="B344" s="292" t="s">
        <v>560</v>
      </c>
      <c r="C344" s="293" t="s">
        <v>35</v>
      </c>
      <c r="D344" s="300" t="s">
        <v>35</v>
      </c>
      <c r="E344" s="219"/>
      <c r="F344" s="203" t="str">
        <f t="shared" si="12"/>
        <v/>
      </c>
      <c r="G344" s="203" t="str">
        <f t="shared" si="13"/>
        <v/>
      </c>
    </row>
    <row r="345" spans="1:7" s="217" customFormat="1" x14ac:dyDescent="0.25">
      <c r="A345" s="234" t="s">
        <v>2119</v>
      </c>
      <c r="B345" s="292" t="s">
        <v>560</v>
      </c>
      <c r="C345" s="293" t="s">
        <v>35</v>
      </c>
      <c r="D345" s="300" t="s">
        <v>35</v>
      </c>
      <c r="E345" s="219"/>
      <c r="F345" s="203" t="str">
        <f t="shared" si="12"/>
        <v/>
      </c>
      <c r="G345" s="203" t="str">
        <f t="shared" si="13"/>
        <v/>
      </c>
    </row>
    <row r="346" spans="1:7" s="217" customFormat="1" x14ac:dyDescent="0.25">
      <c r="A346" s="234" t="s">
        <v>2120</v>
      </c>
      <c r="B346" s="292" t="s">
        <v>560</v>
      </c>
      <c r="C346" s="293" t="s">
        <v>35</v>
      </c>
      <c r="D346" s="300" t="s">
        <v>35</v>
      </c>
      <c r="E346" s="219"/>
      <c r="F346" s="203" t="str">
        <f t="shared" si="12"/>
        <v/>
      </c>
      <c r="G346" s="203" t="str">
        <f t="shared" si="13"/>
        <v/>
      </c>
    </row>
    <row r="347" spans="1:7" s="217" customFormat="1" x14ac:dyDescent="0.25">
      <c r="A347" s="234" t="s">
        <v>2121</v>
      </c>
      <c r="B347" s="292" t="s">
        <v>560</v>
      </c>
      <c r="C347" s="293" t="s">
        <v>35</v>
      </c>
      <c r="D347" s="300" t="s">
        <v>35</v>
      </c>
      <c r="E347" s="219"/>
      <c r="F347" s="203" t="str">
        <f t="shared" si="12"/>
        <v/>
      </c>
      <c r="G347" s="203" t="str">
        <f t="shared" si="13"/>
        <v/>
      </c>
    </row>
    <row r="348" spans="1:7" s="217" customFormat="1" x14ac:dyDescent="0.25">
      <c r="A348" s="234" t="s">
        <v>2122</v>
      </c>
      <c r="B348" s="292" t="s">
        <v>560</v>
      </c>
      <c r="C348" s="293" t="s">
        <v>35</v>
      </c>
      <c r="D348" s="300" t="s">
        <v>35</v>
      </c>
      <c r="E348" s="219"/>
      <c r="F348" s="203" t="str">
        <f t="shared" si="12"/>
        <v/>
      </c>
      <c r="G348" s="203" t="str">
        <f t="shared" si="13"/>
        <v/>
      </c>
    </row>
    <row r="349" spans="1:7" s="217" customFormat="1" x14ac:dyDescent="0.25">
      <c r="A349" s="234" t="s">
        <v>2123</v>
      </c>
      <c r="B349" s="193" t="s">
        <v>2015</v>
      </c>
      <c r="C349" s="293" t="s">
        <v>35</v>
      </c>
      <c r="D349" s="300" t="s">
        <v>35</v>
      </c>
      <c r="E349" s="219"/>
      <c r="F349" s="203" t="str">
        <f t="shared" si="12"/>
        <v/>
      </c>
      <c r="G349" s="203" t="str">
        <f t="shared" si="13"/>
        <v/>
      </c>
    </row>
    <row r="350" spans="1:7" s="217" customFormat="1" x14ac:dyDescent="0.25">
      <c r="A350" s="234" t="s">
        <v>2124</v>
      </c>
      <c r="B350" s="220" t="s">
        <v>100</v>
      </c>
      <c r="C350" s="150">
        <f>SUM(C332:C349)</f>
        <v>0</v>
      </c>
      <c r="D350" s="151">
        <f>SUM(D332:D349)</f>
        <v>0</v>
      </c>
      <c r="E350" s="219"/>
      <c r="F350" s="208">
        <f>SUM(F332:F349)</f>
        <v>0</v>
      </c>
      <c r="G350" s="208">
        <f>SUM(G332:G349)</f>
        <v>0</v>
      </c>
    </row>
    <row r="351" spans="1:7" s="217" customFormat="1" x14ac:dyDescent="0.25">
      <c r="A351" s="234" t="s">
        <v>1913</v>
      </c>
      <c r="B351" s="220"/>
      <c r="C351" s="234"/>
      <c r="D351" s="234"/>
      <c r="E351" s="219"/>
      <c r="F351" s="219"/>
      <c r="G351" s="219"/>
    </row>
    <row r="352" spans="1:7" s="217" customFormat="1" x14ac:dyDescent="0.25">
      <c r="A352" s="234" t="s">
        <v>2125</v>
      </c>
      <c r="B352" s="220"/>
      <c r="C352" s="234"/>
      <c r="D352" s="234"/>
      <c r="E352" s="219"/>
      <c r="F352" s="219"/>
      <c r="G352" s="219"/>
    </row>
    <row r="353" spans="1:7" x14ac:dyDescent="0.25">
      <c r="A353" s="45"/>
      <c r="B353" s="45" t="s">
        <v>2270</v>
      </c>
      <c r="C353" s="45" t="s">
        <v>65</v>
      </c>
      <c r="D353" s="45" t="s">
        <v>1621</v>
      </c>
      <c r="E353" s="45"/>
      <c r="F353" s="45" t="s">
        <v>467</v>
      </c>
      <c r="G353" s="45" t="s">
        <v>2273</v>
      </c>
    </row>
    <row r="354" spans="1:7" x14ac:dyDescent="0.25">
      <c r="A354" s="177" t="s">
        <v>1914</v>
      </c>
      <c r="B354" s="183" t="s">
        <v>1613</v>
      </c>
      <c r="C354" s="293" t="s">
        <v>35</v>
      </c>
      <c r="D354" s="300" t="s">
        <v>35</v>
      </c>
      <c r="E354" s="181"/>
      <c r="F354" s="203" t="str">
        <f>IF($C$364=0,"",IF(C354="[for completion]","",IF(C354="","",C354/$C$364)))</f>
        <v/>
      </c>
      <c r="G354" s="203" t="str">
        <f>IF($D$364=0,"",IF(D354="[for completion]","",IF(D354="","",D354/$D$364)))</f>
        <v/>
      </c>
    </row>
    <row r="355" spans="1:7" x14ac:dyDescent="0.25">
      <c r="A355" s="234" t="s">
        <v>1915</v>
      </c>
      <c r="B355" s="183" t="s">
        <v>1614</v>
      </c>
      <c r="C355" s="293" t="s">
        <v>35</v>
      </c>
      <c r="D355" s="300" t="s">
        <v>35</v>
      </c>
      <c r="E355" s="181"/>
      <c r="F355" s="203" t="str">
        <f t="shared" ref="F355:F363" si="14">IF($C$364=0,"",IF(C355="[for completion]","",IF(C355="","",C355/$C$364)))</f>
        <v/>
      </c>
      <c r="G355" s="203" t="str">
        <f t="shared" ref="G355:G363" si="15">IF($D$364=0,"",IF(D355="[for completion]","",IF(D355="","",D355/$D$364)))</f>
        <v/>
      </c>
    </row>
    <row r="356" spans="1:7" x14ac:dyDescent="0.25">
      <c r="A356" s="234" t="s">
        <v>1916</v>
      </c>
      <c r="B356" s="220" t="s">
        <v>2301</v>
      </c>
      <c r="C356" s="293" t="s">
        <v>35</v>
      </c>
      <c r="D356" s="300" t="s">
        <v>35</v>
      </c>
      <c r="E356" s="181"/>
      <c r="F356" s="203" t="str">
        <f t="shared" si="14"/>
        <v/>
      </c>
      <c r="G356" s="203" t="str">
        <f>IF($D$364=0,"",IF(D356="[for completion]","",IF(D356="","",D356/$D$364)))</f>
        <v/>
      </c>
    </row>
    <row r="357" spans="1:7" x14ac:dyDescent="0.25">
      <c r="A357" s="234" t="s">
        <v>1917</v>
      </c>
      <c r="B357" s="183" t="s">
        <v>1615</v>
      </c>
      <c r="C357" s="293" t="s">
        <v>35</v>
      </c>
      <c r="D357" s="300" t="s">
        <v>35</v>
      </c>
      <c r="E357" s="181"/>
      <c r="F357" s="203" t="str">
        <f t="shared" si="14"/>
        <v/>
      </c>
      <c r="G357" s="203" t="str">
        <f t="shared" si="15"/>
        <v/>
      </c>
    </row>
    <row r="358" spans="1:7" x14ac:dyDescent="0.25">
      <c r="A358" s="234" t="s">
        <v>1918</v>
      </c>
      <c r="B358" s="183" t="s">
        <v>1616</v>
      </c>
      <c r="C358" s="293" t="s">
        <v>35</v>
      </c>
      <c r="D358" s="300" t="s">
        <v>35</v>
      </c>
      <c r="E358" s="181"/>
      <c r="F358" s="203" t="str">
        <f>IF($C$364=0,"",IF(C358="[for completion]","",IF(C358="","",C358/$C$364)))</f>
        <v/>
      </c>
      <c r="G358" s="203" t="str">
        <f t="shared" si="15"/>
        <v/>
      </c>
    </row>
    <row r="359" spans="1:7" x14ac:dyDescent="0.25">
      <c r="A359" s="234" t="s">
        <v>1919</v>
      </c>
      <c r="B359" s="183" t="s">
        <v>1617</v>
      </c>
      <c r="C359" s="293" t="s">
        <v>35</v>
      </c>
      <c r="D359" s="300" t="s">
        <v>35</v>
      </c>
      <c r="E359" s="181"/>
      <c r="F359" s="203" t="str">
        <f t="shared" si="14"/>
        <v/>
      </c>
      <c r="G359" s="203" t="str">
        <f>IF($D$364=0,"",IF(D359="[for completion]","",IF(D359="","",D359/$D$364)))</f>
        <v/>
      </c>
    </row>
    <row r="360" spans="1:7" x14ac:dyDescent="0.25">
      <c r="A360" s="234" t="s">
        <v>2009</v>
      </c>
      <c r="B360" s="183" t="s">
        <v>1618</v>
      </c>
      <c r="C360" s="293" t="s">
        <v>35</v>
      </c>
      <c r="D360" s="300" t="s">
        <v>35</v>
      </c>
      <c r="E360" s="181"/>
      <c r="F360" s="203" t="str">
        <f t="shared" si="14"/>
        <v/>
      </c>
      <c r="G360" s="203" t="str">
        <f t="shared" si="15"/>
        <v/>
      </c>
    </row>
    <row r="361" spans="1:7" x14ac:dyDescent="0.25">
      <c r="A361" s="234" t="s">
        <v>2010</v>
      </c>
      <c r="B361" s="183" t="s">
        <v>1619</v>
      </c>
      <c r="C361" s="293" t="s">
        <v>35</v>
      </c>
      <c r="D361" s="300" t="s">
        <v>35</v>
      </c>
      <c r="E361" s="181"/>
      <c r="F361" s="203" t="str">
        <f t="shared" si="14"/>
        <v/>
      </c>
      <c r="G361" s="203" t="str">
        <f t="shared" si="15"/>
        <v/>
      </c>
    </row>
    <row r="362" spans="1:7" x14ac:dyDescent="0.25">
      <c r="A362" s="234" t="s">
        <v>2130</v>
      </c>
      <c r="B362" s="183" t="s">
        <v>1620</v>
      </c>
      <c r="C362" s="293" t="s">
        <v>35</v>
      </c>
      <c r="D362" s="300" t="s">
        <v>35</v>
      </c>
      <c r="E362" s="181"/>
      <c r="F362" s="203" t="str">
        <f t="shared" si="14"/>
        <v/>
      </c>
      <c r="G362" s="203" t="str">
        <f t="shared" si="15"/>
        <v/>
      </c>
    </row>
    <row r="363" spans="1:7" s="217" customFormat="1" x14ac:dyDescent="0.25">
      <c r="A363" s="234" t="s">
        <v>2131</v>
      </c>
      <c r="B363" s="220" t="s">
        <v>2015</v>
      </c>
      <c r="C363" s="293" t="s">
        <v>35</v>
      </c>
      <c r="D363" s="300" t="s">
        <v>35</v>
      </c>
      <c r="E363" s="219"/>
      <c r="F363" s="203" t="str">
        <f t="shared" si="14"/>
        <v/>
      </c>
      <c r="G363" s="203" t="str">
        <f t="shared" si="15"/>
        <v/>
      </c>
    </row>
    <row r="364" spans="1:7" x14ac:dyDescent="0.25">
      <c r="A364" s="234" t="s">
        <v>2132</v>
      </c>
      <c r="B364" s="183" t="s">
        <v>100</v>
      </c>
      <c r="C364" s="150">
        <f>SUM(C354:C363)</f>
        <v>0</v>
      </c>
      <c r="D364" s="151">
        <f>SUM(D354:D363)</f>
        <v>0</v>
      </c>
      <c r="E364" s="181"/>
      <c r="F364" s="208">
        <f>SUM(F354:F363)</f>
        <v>0</v>
      </c>
      <c r="G364" s="208">
        <f>SUM(G354:G363)</f>
        <v>0</v>
      </c>
    </row>
    <row r="365" spans="1:7" x14ac:dyDescent="0.25">
      <c r="A365" s="177" t="s">
        <v>1920</v>
      </c>
      <c r="B365" s="183"/>
      <c r="C365" s="177"/>
      <c r="D365" s="177"/>
      <c r="E365" s="181"/>
      <c r="F365" s="181"/>
      <c r="G365" s="181"/>
    </row>
    <row r="366" spans="1:7" x14ac:dyDescent="0.25">
      <c r="A366" s="45"/>
      <c r="B366" s="45" t="s">
        <v>2126</v>
      </c>
      <c r="C366" s="45" t="s">
        <v>65</v>
      </c>
      <c r="D366" s="45" t="s">
        <v>1621</v>
      </c>
      <c r="E366" s="45"/>
      <c r="F366" s="45" t="s">
        <v>467</v>
      </c>
      <c r="G366" s="45" t="s">
        <v>2273</v>
      </c>
    </row>
    <row r="367" spans="1:7" x14ac:dyDescent="0.25">
      <c r="A367" s="218" t="s">
        <v>2011</v>
      </c>
      <c r="B367" s="220" t="s">
        <v>2003</v>
      </c>
      <c r="C367" s="293" t="s">
        <v>35</v>
      </c>
      <c r="D367" s="300" t="s">
        <v>35</v>
      </c>
      <c r="E367" s="219"/>
      <c r="F367" s="203" t="str">
        <f>IF($C$374=0,"",IF(C367="[for completion]","",IF(C367="","",C367/$C$374)))</f>
        <v/>
      </c>
      <c r="G367" s="203" t="str">
        <f>IF($D$374=0,"",IF(D367="[for completion]","",IF(D367="","",D367/$D$374)))</f>
        <v/>
      </c>
    </row>
    <row r="368" spans="1:7" x14ac:dyDescent="0.25">
      <c r="A368" s="234" t="s">
        <v>2012</v>
      </c>
      <c r="B368" s="225" t="s">
        <v>2004</v>
      </c>
      <c r="C368" s="293" t="s">
        <v>35</v>
      </c>
      <c r="D368" s="300" t="s">
        <v>35</v>
      </c>
      <c r="E368" s="219"/>
      <c r="F368" s="203" t="str">
        <f t="shared" ref="F368:F373" si="16">IF($C$374=0,"",IF(C368="[for completion]","",IF(C368="","",C368/$C$374)))</f>
        <v/>
      </c>
      <c r="G368" s="203" t="str">
        <f t="shared" ref="G368:G373" si="17">IF($D$374=0,"",IF(D368="[for completion]","",IF(D368="","",D368/$D$374)))</f>
        <v/>
      </c>
    </row>
    <row r="369" spans="1:7" x14ac:dyDescent="0.25">
      <c r="A369" s="234" t="s">
        <v>2013</v>
      </c>
      <c r="B369" s="220" t="s">
        <v>2005</v>
      </c>
      <c r="C369" s="293" t="s">
        <v>35</v>
      </c>
      <c r="D369" s="300" t="s">
        <v>35</v>
      </c>
      <c r="E369" s="219"/>
      <c r="F369" s="203" t="str">
        <f t="shared" si="16"/>
        <v/>
      </c>
      <c r="G369" s="203" t="str">
        <f t="shared" si="17"/>
        <v/>
      </c>
    </row>
    <row r="370" spans="1:7" x14ac:dyDescent="0.25">
      <c r="A370" s="234" t="s">
        <v>2014</v>
      </c>
      <c r="B370" s="220" t="s">
        <v>2006</v>
      </c>
      <c r="C370" s="293" t="s">
        <v>35</v>
      </c>
      <c r="D370" s="300" t="s">
        <v>35</v>
      </c>
      <c r="E370" s="219"/>
      <c r="F370" s="203" t="str">
        <f t="shared" si="16"/>
        <v/>
      </c>
      <c r="G370" s="203" t="str">
        <f t="shared" si="17"/>
        <v/>
      </c>
    </row>
    <row r="371" spans="1:7" x14ac:dyDescent="0.25">
      <c r="A371" s="234" t="s">
        <v>2016</v>
      </c>
      <c r="B371" s="220" t="s">
        <v>2007</v>
      </c>
      <c r="C371" s="293" t="s">
        <v>35</v>
      </c>
      <c r="D371" s="300" t="s">
        <v>35</v>
      </c>
      <c r="E371" s="219"/>
      <c r="F371" s="203" t="str">
        <f t="shared" si="16"/>
        <v/>
      </c>
      <c r="G371" s="203" t="str">
        <f t="shared" si="17"/>
        <v/>
      </c>
    </row>
    <row r="372" spans="1:7" x14ac:dyDescent="0.25">
      <c r="A372" s="234" t="s">
        <v>2127</v>
      </c>
      <c r="B372" s="220" t="s">
        <v>2008</v>
      </c>
      <c r="C372" s="293" t="s">
        <v>35</v>
      </c>
      <c r="D372" s="300" t="s">
        <v>35</v>
      </c>
      <c r="E372" s="219"/>
      <c r="F372" s="203" t="str">
        <f t="shared" si="16"/>
        <v/>
      </c>
      <c r="G372" s="203" t="str">
        <f t="shared" si="17"/>
        <v/>
      </c>
    </row>
    <row r="373" spans="1:7" x14ac:dyDescent="0.25">
      <c r="A373" s="234" t="s">
        <v>2128</v>
      </c>
      <c r="B373" s="220" t="s">
        <v>1622</v>
      </c>
      <c r="C373" s="293" t="s">
        <v>35</v>
      </c>
      <c r="D373" s="300" t="s">
        <v>35</v>
      </c>
      <c r="E373" s="219"/>
      <c r="F373" s="203" t="str">
        <f t="shared" si="16"/>
        <v/>
      </c>
      <c r="G373" s="203" t="str">
        <f t="shared" si="17"/>
        <v/>
      </c>
    </row>
    <row r="374" spans="1:7" x14ac:dyDescent="0.25">
      <c r="A374" s="234" t="s">
        <v>2129</v>
      </c>
      <c r="B374" s="220" t="s">
        <v>100</v>
      </c>
      <c r="C374" s="150">
        <f>SUM(C367:C373)</f>
        <v>0</v>
      </c>
      <c r="D374" s="151">
        <f>SUM(D367:D373)</f>
        <v>0</v>
      </c>
      <c r="E374" s="219"/>
      <c r="F374" s="208">
        <f>SUM(F367:F373)</f>
        <v>0</v>
      </c>
      <c r="G374" s="208">
        <f>SUM(G367:G373)</f>
        <v>0</v>
      </c>
    </row>
    <row r="375" spans="1:7" x14ac:dyDescent="0.25">
      <c r="A375" s="218" t="s">
        <v>2017</v>
      </c>
      <c r="B375" s="220"/>
      <c r="C375" s="218"/>
      <c r="D375" s="218"/>
      <c r="E375" s="219"/>
      <c r="F375" s="219"/>
      <c r="G375" s="219"/>
    </row>
    <row r="376" spans="1:7" x14ac:dyDescent="0.25">
      <c r="A376" s="45"/>
      <c r="B376" s="45" t="s">
        <v>2271</v>
      </c>
      <c r="C376" s="45" t="s">
        <v>65</v>
      </c>
      <c r="D376" s="45" t="s">
        <v>1621</v>
      </c>
      <c r="E376" s="45"/>
      <c r="F376" s="45" t="s">
        <v>467</v>
      </c>
      <c r="G376" s="45" t="s">
        <v>2273</v>
      </c>
    </row>
    <row r="377" spans="1:7" x14ac:dyDescent="0.25">
      <c r="A377" s="218" t="s">
        <v>2110</v>
      </c>
      <c r="B377" s="220" t="s">
        <v>2272</v>
      </c>
      <c r="C377" s="293" t="s">
        <v>35</v>
      </c>
      <c r="D377" s="300" t="s">
        <v>35</v>
      </c>
      <c r="E377" s="219"/>
      <c r="F377" s="203" t="str">
        <f>IF($C$381=0,"",IF(C377="[for completion]","",IF(C377="","",C377/$C$381)))</f>
        <v/>
      </c>
      <c r="G377" s="203" t="str">
        <f>IF($D$381=0,"",IF(D377="[for completion]","",IF(D377="","",D377/$D$381)))</f>
        <v/>
      </c>
    </row>
    <row r="378" spans="1:7" x14ac:dyDescent="0.25">
      <c r="A378" s="234" t="s">
        <v>2111</v>
      </c>
      <c r="B378" s="225" t="s">
        <v>2199</v>
      </c>
      <c r="C378" s="293" t="s">
        <v>35</v>
      </c>
      <c r="D378" s="300" t="s">
        <v>35</v>
      </c>
      <c r="E378" s="219"/>
      <c r="F378" s="203" t="str">
        <f t="shared" ref="F378:F380" si="18">IF($C$381=0,"",IF(C378="[for completion]","",IF(C378="","",C378/$C$381)))</f>
        <v/>
      </c>
      <c r="G378" s="203" t="str">
        <f t="shared" ref="G378:G380" si="19">IF($D$381=0,"",IF(D378="[for completion]","",IF(D378="","",D378/$D$381)))</f>
        <v/>
      </c>
    </row>
    <row r="379" spans="1:7" x14ac:dyDescent="0.25">
      <c r="A379" s="234" t="s">
        <v>2112</v>
      </c>
      <c r="B379" s="220" t="s">
        <v>1622</v>
      </c>
      <c r="C379" s="293" t="s">
        <v>35</v>
      </c>
      <c r="D379" s="300" t="s">
        <v>35</v>
      </c>
      <c r="E379" s="219"/>
      <c r="F379" s="203" t="str">
        <f t="shared" si="18"/>
        <v/>
      </c>
      <c r="G379" s="203" t="str">
        <f>IF($D$381=0,"",IF(D379="[for completion]","",IF(D379="","",D379/$D$381)))</f>
        <v/>
      </c>
    </row>
    <row r="380" spans="1:7" x14ac:dyDescent="0.25">
      <c r="A380" s="234" t="s">
        <v>2113</v>
      </c>
      <c r="B380" s="223" t="s">
        <v>2015</v>
      </c>
      <c r="C380" s="293" t="s">
        <v>35</v>
      </c>
      <c r="D380" s="300" t="s">
        <v>35</v>
      </c>
      <c r="E380" s="219"/>
      <c r="F380" s="203" t="str">
        <f t="shared" si="18"/>
        <v/>
      </c>
      <c r="G380" s="203" t="str">
        <f t="shared" si="19"/>
        <v/>
      </c>
    </row>
    <row r="381" spans="1:7" x14ac:dyDescent="0.25">
      <c r="A381" s="234" t="s">
        <v>2114</v>
      </c>
      <c r="B381" s="220" t="s">
        <v>100</v>
      </c>
      <c r="C381" s="150">
        <f>SUM(C377:C380)</f>
        <v>0</v>
      </c>
      <c r="D381" s="151">
        <f>SUM(D377:D380)</f>
        <v>0</v>
      </c>
      <c r="E381" s="219"/>
      <c r="F381" s="208">
        <f>SUM(F377:F380)</f>
        <v>0</v>
      </c>
      <c r="G381" s="208">
        <f>SUM(G377:G380)</f>
        <v>0</v>
      </c>
    </row>
    <row r="382" spans="1:7" x14ac:dyDescent="0.25">
      <c r="A382" s="218" t="s">
        <v>2115</v>
      </c>
      <c r="B382" s="223"/>
      <c r="C382" s="224"/>
      <c r="D382" s="223"/>
      <c r="E382" s="221"/>
      <c r="F382" s="221"/>
      <c r="G382" s="221"/>
    </row>
    <row r="383" spans="1:7" x14ac:dyDescent="0.25">
      <c r="A383" s="45"/>
      <c r="B383" s="310" t="s">
        <v>2302</v>
      </c>
      <c r="C383" s="45" t="s">
        <v>65</v>
      </c>
      <c r="D383" s="45" t="s">
        <v>1621</v>
      </c>
      <c r="E383" s="45"/>
      <c r="F383" s="45" t="s">
        <v>467</v>
      </c>
      <c r="G383" s="45" t="s">
        <v>1880</v>
      </c>
    </row>
    <row r="384" spans="1:7" s="217" customFormat="1" x14ac:dyDescent="0.25">
      <c r="A384" s="288" t="s">
        <v>2326</v>
      </c>
      <c r="B384" s="314" t="s">
        <v>560</v>
      </c>
      <c r="C384" s="288" t="s">
        <v>35</v>
      </c>
      <c r="D384" s="288" t="s">
        <v>35</v>
      </c>
      <c r="E384" s="306"/>
      <c r="F384" s="203" t="str">
        <f>IF($C$402=0,"",IF(C384="[for completion]","",IF(C384="","",C384/$C$402)))</f>
        <v/>
      </c>
      <c r="G384" s="203" t="str">
        <f>IF($D$402=0,"",IF(D384="[for completion]","",IF(D384="","",D384/$D$402)))</f>
        <v/>
      </c>
    </row>
    <row r="385" spans="1:7" x14ac:dyDescent="0.25">
      <c r="A385" s="288" t="s">
        <v>2327</v>
      </c>
      <c r="B385" s="314" t="s">
        <v>560</v>
      </c>
      <c r="C385" s="288" t="s">
        <v>35</v>
      </c>
      <c r="D385" s="288" t="s">
        <v>35</v>
      </c>
      <c r="E385" s="306"/>
      <c r="F385" s="203" t="str">
        <f t="shared" ref="F385:F401" si="20">IF($C$402=0,"",IF(C385="[for completion]","",IF(C385="","",C385/$C$402)))</f>
        <v/>
      </c>
      <c r="G385" s="203" t="str">
        <f t="shared" ref="G385:G401" si="21">IF($D$402=0,"",IF(D385="[for completion]","",IF(D385="","",D385/$D$402)))</f>
        <v/>
      </c>
    </row>
    <row r="386" spans="1:7" x14ac:dyDescent="0.25">
      <c r="A386" s="288" t="s">
        <v>2328</v>
      </c>
      <c r="B386" s="314" t="s">
        <v>560</v>
      </c>
      <c r="C386" s="288" t="s">
        <v>35</v>
      </c>
      <c r="D386" s="288" t="s">
        <v>35</v>
      </c>
      <c r="E386" s="306"/>
      <c r="F386" s="203" t="str">
        <f t="shared" si="20"/>
        <v/>
      </c>
      <c r="G386" s="203" t="str">
        <f t="shared" si="21"/>
        <v/>
      </c>
    </row>
    <row r="387" spans="1:7" x14ac:dyDescent="0.25">
      <c r="A387" s="288" t="s">
        <v>2329</v>
      </c>
      <c r="B387" s="314" t="s">
        <v>560</v>
      </c>
      <c r="C387" s="288" t="s">
        <v>35</v>
      </c>
      <c r="D387" s="288" t="s">
        <v>35</v>
      </c>
      <c r="E387" s="306"/>
      <c r="F387" s="203" t="str">
        <f t="shared" si="20"/>
        <v/>
      </c>
      <c r="G387" s="203" t="str">
        <f t="shared" si="21"/>
        <v/>
      </c>
    </row>
    <row r="388" spans="1:7" x14ac:dyDescent="0.25">
      <c r="A388" s="288" t="s">
        <v>2330</v>
      </c>
      <c r="B388" s="314" t="s">
        <v>560</v>
      </c>
      <c r="C388" s="288" t="s">
        <v>35</v>
      </c>
      <c r="D388" s="288" t="s">
        <v>35</v>
      </c>
      <c r="E388" s="306"/>
      <c r="F388" s="203" t="str">
        <f t="shared" si="20"/>
        <v/>
      </c>
      <c r="G388" s="203" t="str">
        <f t="shared" si="21"/>
        <v/>
      </c>
    </row>
    <row r="389" spans="1:7" x14ac:dyDescent="0.25">
      <c r="A389" s="288" t="s">
        <v>2331</v>
      </c>
      <c r="B389" s="314" t="s">
        <v>560</v>
      </c>
      <c r="C389" s="288" t="s">
        <v>35</v>
      </c>
      <c r="D389" s="288" t="s">
        <v>35</v>
      </c>
      <c r="E389" s="306"/>
      <c r="F389" s="203" t="str">
        <f t="shared" si="20"/>
        <v/>
      </c>
      <c r="G389" s="203" t="str">
        <f t="shared" si="21"/>
        <v/>
      </c>
    </row>
    <row r="390" spans="1:7" x14ac:dyDescent="0.25">
      <c r="A390" s="288" t="s">
        <v>2332</v>
      </c>
      <c r="B390" s="314" t="s">
        <v>560</v>
      </c>
      <c r="C390" s="288" t="s">
        <v>35</v>
      </c>
      <c r="D390" s="288" t="s">
        <v>35</v>
      </c>
      <c r="E390" s="306"/>
      <c r="F390" s="203" t="str">
        <f t="shared" si="20"/>
        <v/>
      </c>
      <c r="G390" s="203" t="str">
        <f t="shared" si="21"/>
        <v/>
      </c>
    </row>
    <row r="391" spans="1:7" x14ac:dyDescent="0.25">
      <c r="A391" s="288" t="s">
        <v>2333</v>
      </c>
      <c r="B391" s="314" t="s">
        <v>560</v>
      </c>
      <c r="C391" s="288" t="s">
        <v>35</v>
      </c>
      <c r="D391" s="288" t="s">
        <v>35</v>
      </c>
      <c r="E391" s="306"/>
      <c r="F391" s="203" t="str">
        <f t="shared" si="20"/>
        <v/>
      </c>
      <c r="G391" s="203" t="str">
        <f t="shared" si="21"/>
        <v/>
      </c>
    </row>
    <row r="392" spans="1:7" x14ac:dyDescent="0.25">
      <c r="A392" s="288" t="s">
        <v>2334</v>
      </c>
      <c r="B392" s="314" t="s">
        <v>560</v>
      </c>
      <c r="C392" s="288" t="s">
        <v>35</v>
      </c>
      <c r="D392" s="288" t="s">
        <v>35</v>
      </c>
      <c r="E392" s="306"/>
      <c r="F392" s="203" t="str">
        <f t="shared" si="20"/>
        <v/>
      </c>
      <c r="G392" s="203" t="str">
        <f t="shared" si="21"/>
        <v/>
      </c>
    </row>
    <row r="393" spans="1:7" x14ac:dyDescent="0.25">
      <c r="A393" s="288" t="s">
        <v>2335</v>
      </c>
      <c r="B393" s="314" t="s">
        <v>560</v>
      </c>
      <c r="C393" s="288" t="s">
        <v>35</v>
      </c>
      <c r="D393" s="288" t="s">
        <v>35</v>
      </c>
      <c r="E393" s="306"/>
      <c r="F393" s="203" t="str">
        <f t="shared" si="20"/>
        <v/>
      </c>
      <c r="G393" s="203" t="str">
        <f t="shared" si="21"/>
        <v/>
      </c>
    </row>
    <row r="394" spans="1:7" x14ac:dyDescent="0.25">
      <c r="A394" s="288" t="s">
        <v>2336</v>
      </c>
      <c r="B394" s="314" t="s">
        <v>560</v>
      </c>
      <c r="C394" s="288" t="s">
        <v>35</v>
      </c>
      <c r="D394" s="288" t="s">
        <v>35</v>
      </c>
      <c r="E394" s="306"/>
      <c r="F394" s="203" t="str">
        <f t="shared" si="20"/>
        <v/>
      </c>
      <c r="G394" s="203" t="str">
        <f t="shared" si="21"/>
        <v/>
      </c>
    </row>
    <row r="395" spans="1:7" x14ac:dyDescent="0.25">
      <c r="A395" s="288" t="s">
        <v>2337</v>
      </c>
      <c r="B395" s="314" t="s">
        <v>560</v>
      </c>
      <c r="C395" s="288" t="s">
        <v>35</v>
      </c>
      <c r="D395" s="288" t="s">
        <v>35</v>
      </c>
      <c r="E395" s="306"/>
      <c r="F395" s="203" t="str">
        <f t="shared" si="20"/>
        <v/>
      </c>
      <c r="G395" s="203" t="str">
        <f t="shared" si="21"/>
        <v/>
      </c>
    </row>
    <row r="396" spans="1:7" x14ac:dyDescent="0.25">
      <c r="A396" s="288" t="s">
        <v>2338</v>
      </c>
      <c r="B396" s="314" t="s">
        <v>560</v>
      </c>
      <c r="C396" s="288" t="s">
        <v>35</v>
      </c>
      <c r="D396" s="288" t="s">
        <v>35</v>
      </c>
      <c r="E396" s="306"/>
      <c r="F396" s="203" t="str">
        <f t="shared" si="20"/>
        <v/>
      </c>
      <c r="G396" s="203" t="str">
        <f t="shared" si="21"/>
        <v/>
      </c>
    </row>
    <row r="397" spans="1:7" x14ac:dyDescent="0.25">
      <c r="A397" s="288" t="s">
        <v>2339</v>
      </c>
      <c r="B397" s="314" t="s">
        <v>560</v>
      </c>
      <c r="C397" s="288" t="s">
        <v>35</v>
      </c>
      <c r="D397" s="288" t="s">
        <v>35</v>
      </c>
      <c r="E397" s="306"/>
      <c r="F397" s="203" t="str">
        <f t="shared" si="20"/>
        <v/>
      </c>
      <c r="G397" s="203" t="str">
        <f t="shared" si="21"/>
        <v/>
      </c>
    </row>
    <row r="398" spans="1:7" x14ac:dyDescent="0.25">
      <c r="A398" s="288" t="s">
        <v>2340</v>
      </c>
      <c r="B398" s="314" t="s">
        <v>560</v>
      </c>
      <c r="C398" s="288" t="s">
        <v>35</v>
      </c>
      <c r="D398" s="288" t="s">
        <v>35</v>
      </c>
      <c r="E398" s="306"/>
      <c r="F398" s="203" t="str">
        <f t="shared" si="20"/>
        <v/>
      </c>
      <c r="G398" s="203" t="str">
        <f t="shared" si="21"/>
        <v/>
      </c>
    </row>
    <row r="399" spans="1:7" x14ac:dyDescent="0.25">
      <c r="A399" s="288" t="s">
        <v>2341</v>
      </c>
      <c r="B399" s="314" t="s">
        <v>560</v>
      </c>
      <c r="C399" s="288" t="s">
        <v>35</v>
      </c>
      <c r="D399" s="288" t="s">
        <v>35</v>
      </c>
      <c r="E399" s="306"/>
      <c r="F399" s="203" t="str">
        <f t="shared" si="20"/>
        <v/>
      </c>
      <c r="G399" s="203" t="str">
        <f t="shared" si="21"/>
        <v/>
      </c>
    </row>
    <row r="400" spans="1:7" x14ac:dyDescent="0.25">
      <c r="A400" s="288" t="s">
        <v>2342</v>
      </c>
      <c r="B400" s="314" t="s">
        <v>560</v>
      </c>
      <c r="C400" s="288" t="s">
        <v>35</v>
      </c>
      <c r="D400" s="288" t="s">
        <v>35</v>
      </c>
      <c r="E400" s="306"/>
      <c r="F400" s="203" t="str">
        <f t="shared" si="20"/>
        <v/>
      </c>
      <c r="G400" s="203" t="str">
        <f t="shared" si="21"/>
        <v/>
      </c>
    </row>
    <row r="401" spans="1:7" x14ac:dyDescent="0.25">
      <c r="A401" s="288" t="s">
        <v>2343</v>
      </c>
      <c r="B401" s="305" t="s">
        <v>2015</v>
      </c>
      <c r="C401" s="288" t="s">
        <v>35</v>
      </c>
      <c r="D401" s="288" t="s">
        <v>35</v>
      </c>
      <c r="E401" s="306"/>
      <c r="F401" s="203" t="str">
        <f t="shared" si="20"/>
        <v/>
      </c>
      <c r="G401" s="203" t="str">
        <f t="shared" si="21"/>
        <v/>
      </c>
    </row>
    <row r="402" spans="1:7" x14ac:dyDescent="0.25">
      <c r="A402" s="288" t="s">
        <v>2344</v>
      </c>
      <c r="B402" s="305" t="s">
        <v>100</v>
      </c>
      <c r="C402" s="150">
        <f>SUM(C384:C401)</f>
        <v>0</v>
      </c>
      <c r="D402" s="288">
        <f>SUM(D384:D401)</f>
        <v>0</v>
      </c>
      <c r="E402" s="306"/>
      <c r="F402" s="311">
        <f>SUM(F384:F401)</f>
        <v>0</v>
      </c>
      <c r="G402" s="311">
        <f>SUM(G384:G401)</f>
        <v>0</v>
      </c>
    </row>
    <row r="403" spans="1:7" x14ac:dyDescent="0.25">
      <c r="A403" s="288" t="s">
        <v>2345</v>
      </c>
      <c r="B403" s="288"/>
      <c r="C403" s="307"/>
      <c r="D403" s="288"/>
      <c r="E403" s="306"/>
      <c r="F403" s="306"/>
      <c r="G403" s="306"/>
    </row>
    <row r="404" spans="1:7" x14ac:dyDescent="0.25">
      <c r="A404" s="288" t="s">
        <v>2346</v>
      </c>
      <c r="B404" s="288"/>
      <c r="C404" s="307"/>
      <c r="D404" s="288"/>
      <c r="E404" s="306"/>
      <c r="F404" s="306"/>
      <c r="G404" s="306"/>
    </row>
    <row r="405" spans="1:7" x14ac:dyDescent="0.25">
      <c r="A405" s="288" t="s">
        <v>2347</v>
      </c>
      <c r="B405" s="288"/>
      <c r="C405" s="307"/>
      <c r="D405" s="288"/>
      <c r="E405" s="306"/>
      <c r="F405" s="306"/>
      <c r="G405" s="306"/>
    </row>
    <row r="406" spans="1:7" x14ac:dyDescent="0.25">
      <c r="A406" s="288" t="s">
        <v>2348</v>
      </c>
      <c r="B406" s="288"/>
      <c r="C406" s="307"/>
      <c r="D406" s="288"/>
      <c r="E406" s="306"/>
      <c r="F406" s="306"/>
      <c r="G406" s="306"/>
    </row>
    <row r="407" spans="1:7" x14ac:dyDescent="0.25">
      <c r="A407" s="288" t="s">
        <v>2349</v>
      </c>
      <c r="B407" s="288"/>
      <c r="C407" s="307"/>
      <c r="D407" s="288"/>
      <c r="E407" s="306"/>
      <c r="F407" s="306"/>
      <c r="G407" s="306"/>
    </row>
    <row r="408" spans="1:7" x14ac:dyDescent="0.25">
      <c r="A408" s="288" t="s">
        <v>2350</v>
      </c>
      <c r="B408" s="288"/>
      <c r="C408" s="307"/>
      <c r="D408" s="288"/>
      <c r="E408" s="306"/>
      <c r="F408" s="306"/>
      <c r="G408" s="306"/>
    </row>
    <row r="409" spans="1:7" x14ac:dyDescent="0.25">
      <c r="A409" s="288" t="s">
        <v>2351</v>
      </c>
      <c r="B409" s="288"/>
      <c r="C409" s="307"/>
      <c r="D409" s="288"/>
      <c r="E409" s="306"/>
      <c r="F409" s="306"/>
      <c r="G409" s="306"/>
    </row>
    <row r="410" spans="1:7" x14ac:dyDescent="0.25">
      <c r="A410" s="288" t="s">
        <v>2352</v>
      </c>
      <c r="B410" s="288"/>
      <c r="C410" s="307"/>
      <c r="D410" s="288"/>
      <c r="E410" s="306"/>
      <c r="F410" s="306"/>
      <c r="G410" s="306"/>
    </row>
    <row r="411" spans="1:7" x14ac:dyDescent="0.25">
      <c r="A411" s="288" t="s">
        <v>2353</v>
      </c>
      <c r="B411" s="288"/>
      <c r="C411" s="307"/>
      <c r="D411" s="288"/>
      <c r="E411" s="306"/>
      <c r="F411" s="306"/>
      <c r="G411" s="306"/>
    </row>
    <row r="412" spans="1:7" x14ac:dyDescent="0.25">
      <c r="A412" s="288" t="s">
        <v>2354</v>
      </c>
      <c r="B412" s="288"/>
      <c r="C412" s="307"/>
      <c r="D412" s="288"/>
      <c r="E412" s="306"/>
      <c r="F412" s="306"/>
      <c r="G412" s="306"/>
    </row>
    <row r="413" spans="1:7" x14ac:dyDescent="0.25">
      <c r="A413" s="288" t="s">
        <v>2355</v>
      </c>
      <c r="B413" s="288"/>
      <c r="C413" s="307"/>
      <c r="D413" s="288"/>
      <c r="E413" s="306"/>
      <c r="F413" s="306"/>
      <c r="G413" s="306"/>
    </row>
    <row r="414" spans="1:7" x14ac:dyDescent="0.25">
      <c r="A414" s="288" t="s">
        <v>2356</v>
      </c>
      <c r="B414" s="288"/>
      <c r="C414" s="307"/>
      <c r="D414" s="288"/>
      <c r="E414" s="306"/>
      <c r="F414" s="306"/>
      <c r="G414" s="306"/>
    </row>
    <row r="415" spans="1:7" x14ac:dyDescent="0.25">
      <c r="A415" s="288" t="s">
        <v>2357</v>
      </c>
      <c r="B415" s="288"/>
      <c r="C415" s="307"/>
      <c r="D415" s="288"/>
      <c r="E415" s="306"/>
      <c r="F415" s="306"/>
      <c r="G415" s="306"/>
    </row>
    <row r="416" spans="1:7" x14ac:dyDescent="0.25">
      <c r="A416" s="288" t="s">
        <v>2358</v>
      </c>
      <c r="B416" s="288"/>
      <c r="C416" s="307"/>
      <c r="D416" s="288"/>
      <c r="E416" s="306"/>
      <c r="F416" s="306"/>
      <c r="G416" s="306"/>
    </row>
    <row r="417" spans="1:7" x14ac:dyDescent="0.25">
      <c r="A417" s="288" t="s">
        <v>2359</v>
      </c>
      <c r="B417" s="288"/>
      <c r="C417" s="307"/>
      <c r="D417" s="288"/>
      <c r="E417" s="306"/>
      <c r="F417" s="306"/>
      <c r="G417" s="306"/>
    </row>
    <row r="418" spans="1:7" x14ac:dyDescent="0.25">
      <c r="A418" s="288" t="s">
        <v>2360</v>
      </c>
      <c r="B418" s="288"/>
      <c r="C418" s="307"/>
      <c r="D418" s="288"/>
      <c r="E418" s="306"/>
      <c r="F418" s="306"/>
      <c r="G418" s="306"/>
    </row>
    <row r="419" spans="1:7" x14ac:dyDescent="0.25">
      <c r="A419" s="288" t="s">
        <v>2361</v>
      </c>
      <c r="B419" s="288"/>
      <c r="C419" s="307"/>
      <c r="D419" s="288"/>
      <c r="E419" s="306"/>
      <c r="F419" s="306"/>
      <c r="G419" s="306"/>
    </row>
    <row r="420" spans="1:7" x14ac:dyDescent="0.25">
      <c r="A420" s="288" t="s">
        <v>2362</v>
      </c>
      <c r="B420" s="288"/>
      <c r="C420" s="307"/>
      <c r="D420" s="288"/>
      <c r="E420" s="306"/>
      <c r="F420" s="306"/>
      <c r="G420" s="306"/>
    </row>
    <row r="421" spans="1:7" x14ac:dyDescent="0.25">
      <c r="A421" s="288" t="s">
        <v>2363</v>
      </c>
      <c r="B421" s="288"/>
      <c r="C421" s="307"/>
      <c r="D421" s="288"/>
      <c r="E421" s="306"/>
      <c r="F421" s="306"/>
      <c r="G421" s="306"/>
    </row>
    <row r="422" spans="1:7" x14ac:dyDescent="0.25">
      <c r="A422" s="288" t="s">
        <v>2364</v>
      </c>
      <c r="B422" s="288"/>
      <c r="C422" s="307"/>
      <c r="D422" s="288"/>
      <c r="E422" s="306"/>
      <c r="F422" s="306"/>
      <c r="G422" s="306"/>
    </row>
    <row r="423" spans="1:7" x14ac:dyDescent="0.25">
      <c r="A423" s="288" t="s">
        <v>2365</v>
      </c>
      <c r="B423" s="288"/>
      <c r="C423" s="307"/>
      <c r="D423" s="288"/>
      <c r="E423" s="306"/>
      <c r="F423" s="306"/>
      <c r="G423" s="306"/>
    </row>
    <row r="424" spans="1:7" x14ac:dyDescent="0.25">
      <c r="A424" s="288" t="s">
        <v>2366</v>
      </c>
      <c r="B424" s="288"/>
      <c r="C424" s="307"/>
      <c r="D424" s="288"/>
      <c r="E424" s="306"/>
      <c r="F424" s="306"/>
      <c r="G424" s="306"/>
    </row>
    <row r="425" spans="1:7" x14ac:dyDescent="0.25">
      <c r="A425" s="288" t="s">
        <v>2367</v>
      </c>
      <c r="B425" s="288"/>
      <c r="C425" s="307"/>
      <c r="D425" s="288"/>
      <c r="E425" s="306"/>
      <c r="F425" s="306"/>
      <c r="G425" s="306"/>
    </row>
    <row r="426" spans="1:7" x14ac:dyDescent="0.25">
      <c r="A426" s="288" t="s">
        <v>2368</v>
      </c>
      <c r="B426" s="288"/>
      <c r="C426" s="307"/>
      <c r="D426" s="288"/>
      <c r="E426" s="306"/>
      <c r="F426" s="306"/>
      <c r="G426" s="306"/>
    </row>
    <row r="427" spans="1:7" x14ac:dyDescent="0.25">
      <c r="A427" s="288" t="s">
        <v>2369</v>
      </c>
      <c r="B427" s="288"/>
      <c r="C427" s="307"/>
      <c r="D427" s="288"/>
      <c r="E427" s="306"/>
      <c r="F427" s="306"/>
      <c r="G427" s="306"/>
    </row>
    <row r="428" spans="1:7" x14ac:dyDescent="0.25">
      <c r="A428" s="288" t="s">
        <v>2370</v>
      </c>
      <c r="B428" s="288"/>
      <c r="C428" s="307"/>
      <c r="D428" s="288"/>
      <c r="E428" s="306"/>
      <c r="F428" s="306"/>
      <c r="G428" s="306"/>
    </row>
    <row r="429" spans="1:7" x14ac:dyDescent="0.25">
      <c r="A429" s="288" t="s">
        <v>2371</v>
      </c>
      <c r="B429" s="288"/>
      <c r="C429" s="307"/>
      <c r="D429" s="288"/>
      <c r="E429" s="306"/>
      <c r="F429" s="306"/>
      <c r="G429" s="306"/>
    </row>
    <row r="430" spans="1:7" x14ac:dyDescent="0.25">
      <c r="A430" s="288" t="s">
        <v>2372</v>
      </c>
      <c r="B430" s="288"/>
      <c r="C430" s="307"/>
      <c r="D430" s="288"/>
      <c r="E430" s="306"/>
      <c r="F430" s="306"/>
      <c r="G430" s="306"/>
    </row>
    <row r="431" spans="1:7" x14ac:dyDescent="0.25">
      <c r="A431" s="288" t="s">
        <v>2373</v>
      </c>
      <c r="B431" s="288"/>
      <c r="C431" s="307"/>
      <c r="D431" s="288"/>
      <c r="E431" s="306"/>
      <c r="F431" s="306"/>
      <c r="G431" s="306"/>
    </row>
    <row r="432" spans="1:7" ht="18.75" x14ac:dyDescent="0.25">
      <c r="A432" s="132"/>
      <c r="B432" s="214" t="s">
        <v>1921</v>
      </c>
      <c r="C432" s="132"/>
      <c r="D432" s="132"/>
      <c r="E432" s="132"/>
      <c r="F432" s="132"/>
      <c r="G432" s="132"/>
    </row>
    <row r="433" spans="1:7" x14ac:dyDescent="0.25">
      <c r="A433" s="45"/>
      <c r="B433" s="45" t="s">
        <v>2303</v>
      </c>
      <c r="C433" s="45" t="s">
        <v>638</v>
      </c>
      <c r="D433" s="45" t="s">
        <v>639</v>
      </c>
      <c r="E433" s="45"/>
      <c r="F433" s="45" t="s">
        <v>468</v>
      </c>
      <c r="G433" s="45" t="s">
        <v>640</v>
      </c>
    </row>
    <row r="434" spans="1:7" x14ac:dyDescent="0.25">
      <c r="A434" s="234" t="s">
        <v>1922</v>
      </c>
      <c r="B434" s="223" t="s">
        <v>642</v>
      </c>
      <c r="C434" s="293" t="s">
        <v>35</v>
      </c>
      <c r="D434" s="196"/>
      <c r="E434" s="196"/>
      <c r="F434" s="197"/>
      <c r="G434" s="197"/>
    </row>
    <row r="435" spans="1:7" x14ac:dyDescent="0.25">
      <c r="A435" s="196"/>
      <c r="B435" s="223"/>
      <c r="C435" s="186"/>
      <c r="D435" s="196"/>
      <c r="E435" s="196"/>
      <c r="F435" s="197"/>
      <c r="G435" s="197"/>
    </row>
    <row r="436" spans="1:7" x14ac:dyDescent="0.25">
      <c r="A436" s="223"/>
      <c r="B436" s="223" t="s">
        <v>643</v>
      </c>
      <c r="C436" s="186"/>
      <c r="D436" s="196"/>
      <c r="E436" s="196"/>
      <c r="F436" s="197"/>
      <c r="G436" s="197"/>
    </row>
    <row r="437" spans="1:7" x14ac:dyDescent="0.25">
      <c r="A437" s="223" t="s">
        <v>1923</v>
      </c>
      <c r="B437" s="292" t="s">
        <v>560</v>
      </c>
      <c r="C437" s="293" t="s">
        <v>35</v>
      </c>
      <c r="D437" s="293" t="s">
        <v>35</v>
      </c>
      <c r="E437" s="196"/>
      <c r="F437" s="203" t="str">
        <f>IF($C$461=0,"",IF(C437="[for completion]","",IF(C437="","",C437/$C$461)))</f>
        <v/>
      </c>
      <c r="G437" s="203" t="str">
        <f>IF($D$461=0,"",IF(D437="[for completion]","",IF(D437="","",D437/$D$461)))</f>
        <v/>
      </c>
    </row>
    <row r="438" spans="1:7" x14ac:dyDescent="0.25">
      <c r="A438" s="223" t="s">
        <v>1924</v>
      </c>
      <c r="B438" s="292" t="s">
        <v>560</v>
      </c>
      <c r="C438" s="293" t="s">
        <v>35</v>
      </c>
      <c r="D438" s="293" t="s">
        <v>35</v>
      </c>
      <c r="E438" s="196"/>
      <c r="F438" s="203" t="str">
        <f t="shared" ref="F438:F460" si="22">IF($C$461=0,"",IF(C438="[for completion]","",IF(C438="","",C438/$C$461)))</f>
        <v/>
      </c>
      <c r="G438" s="203" t="str">
        <f t="shared" ref="G438:G460" si="23">IF($D$461=0,"",IF(D438="[for completion]","",IF(D438="","",D438/$D$461)))</f>
        <v/>
      </c>
    </row>
    <row r="439" spans="1:7" x14ac:dyDescent="0.25">
      <c r="A439" s="223" t="s">
        <v>1925</v>
      </c>
      <c r="B439" s="292" t="s">
        <v>560</v>
      </c>
      <c r="C439" s="293" t="s">
        <v>35</v>
      </c>
      <c r="D439" s="293" t="s">
        <v>35</v>
      </c>
      <c r="E439" s="196"/>
      <c r="F439" s="203" t="str">
        <f t="shared" si="22"/>
        <v/>
      </c>
      <c r="G439" s="203" t="str">
        <f t="shared" si="23"/>
        <v/>
      </c>
    </row>
    <row r="440" spans="1:7" x14ac:dyDescent="0.25">
      <c r="A440" s="223" t="s">
        <v>1926</v>
      </c>
      <c r="B440" s="292" t="s">
        <v>560</v>
      </c>
      <c r="C440" s="293" t="s">
        <v>35</v>
      </c>
      <c r="D440" s="293" t="s">
        <v>35</v>
      </c>
      <c r="E440" s="196"/>
      <c r="F440" s="203" t="str">
        <f t="shared" si="22"/>
        <v/>
      </c>
      <c r="G440" s="203" t="str">
        <f t="shared" si="23"/>
        <v/>
      </c>
    </row>
    <row r="441" spans="1:7" x14ac:dyDescent="0.25">
      <c r="A441" s="223" t="s">
        <v>1927</v>
      </c>
      <c r="B441" s="292" t="s">
        <v>560</v>
      </c>
      <c r="C441" s="293" t="s">
        <v>35</v>
      </c>
      <c r="D441" s="293" t="s">
        <v>35</v>
      </c>
      <c r="E441" s="196"/>
      <c r="F441" s="203" t="str">
        <f t="shared" si="22"/>
        <v/>
      </c>
      <c r="G441" s="203" t="str">
        <f t="shared" si="23"/>
        <v/>
      </c>
    </row>
    <row r="442" spans="1:7" x14ac:dyDescent="0.25">
      <c r="A442" s="223" t="s">
        <v>1928</v>
      </c>
      <c r="B442" s="292" t="s">
        <v>560</v>
      </c>
      <c r="C442" s="293" t="s">
        <v>35</v>
      </c>
      <c r="D442" s="293" t="s">
        <v>35</v>
      </c>
      <c r="E442" s="196"/>
      <c r="F442" s="203" t="str">
        <f t="shared" si="22"/>
        <v/>
      </c>
      <c r="G442" s="203" t="str">
        <f t="shared" si="23"/>
        <v/>
      </c>
    </row>
    <row r="443" spans="1:7" x14ac:dyDescent="0.25">
      <c r="A443" s="223" t="s">
        <v>1929</v>
      </c>
      <c r="B443" s="292" t="s">
        <v>560</v>
      </c>
      <c r="C443" s="293" t="s">
        <v>35</v>
      </c>
      <c r="D443" s="293" t="s">
        <v>35</v>
      </c>
      <c r="E443" s="196"/>
      <c r="F443" s="203" t="str">
        <f t="shared" si="22"/>
        <v/>
      </c>
      <c r="G443" s="203" t="str">
        <f t="shared" si="23"/>
        <v/>
      </c>
    </row>
    <row r="444" spans="1:7" x14ac:dyDescent="0.25">
      <c r="A444" s="223" t="s">
        <v>1930</v>
      </c>
      <c r="B444" s="292" t="s">
        <v>560</v>
      </c>
      <c r="C444" s="293" t="s">
        <v>35</v>
      </c>
      <c r="D444" s="300" t="s">
        <v>35</v>
      </c>
      <c r="E444" s="196"/>
      <c r="F444" s="203" t="str">
        <f t="shared" si="22"/>
        <v/>
      </c>
      <c r="G444" s="203" t="str">
        <f t="shared" si="23"/>
        <v/>
      </c>
    </row>
    <row r="445" spans="1:7" x14ac:dyDescent="0.25">
      <c r="A445" s="223" t="s">
        <v>1931</v>
      </c>
      <c r="B445" s="292" t="s">
        <v>560</v>
      </c>
      <c r="C445" s="293" t="s">
        <v>35</v>
      </c>
      <c r="D445" s="300" t="s">
        <v>35</v>
      </c>
      <c r="E445" s="196"/>
      <c r="F445" s="203" t="str">
        <f t="shared" si="22"/>
        <v/>
      </c>
      <c r="G445" s="203" t="str">
        <f t="shared" si="23"/>
        <v/>
      </c>
    </row>
    <row r="446" spans="1:7" x14ac:dyDescent="0.25">
      <c r="A446" s="223" t="s">
        <v>2374</v>
      </c>
      <c r="B446" s="292" t="s">
        <v>560</v>
      </c>
      <c r="C446" s="293" t="s">
        <v>35</v>
      </c>
      <c r="D446" s="300" t="s">
        <v>35</v>
      </c>
      <c r="E446" s="193"/>
      <c r="F446" s="203" t="str">
        <f t="shared" si="22"/>
        <v/>
      </c>
      <c r="G446" s="203" t="str">
        <f t="shared" si="23"/>
        <v/>
      </c>
    </row>
    <row r="447" spans="1:7" x14ac:dyDescent="0.25">
      <c r="A447" s="223" t="s">
        <v>2375</v>
      </c>
      <c r="B447" s="292" t="s">
        <v>560</v>
      </c>
      <c r="C447" s="293" t="s">
        <v>35</v>
      </c>
      <c r="D447" s="300" t="s">
        <v>35</v>
      </c>
      <c r="E447" s="193"/>
      <c r="F447" s="203" t="str">
        <f t="shared" si="22"/>
        <v/>
      </c>
      <c r="G447" s="203" t="str">
        <f t="shared" si="23"/>
        <v/>
      </c>
    </row>
    <row r="448" spans="1:7" x14ac:dyDescent="0.25">
      <c r="A448" s="223" t="s">
        <v>2376</v>
      </c>
      <c r="B448" s="292" t="s">
        <v>560</v>
      </c>
      <c r="C448" s="293" t="s">
        <v>35</v>
      </c>
      <c r="D448" s="300" t="s">
        <v>35</v>
      </c>
      <c r="E448" s="193"/>
      <c r="F448" s="203" t="str">
        <f t="shared" si="22"/>
        <v/>
      </c>
      <c r="G448" s="203" t="str">
        <f t="shared" si="23"/>
        <v/>
      </c>
    </row>
    <row r="449" spans="1:7" x14ac:dyDescent="0.25">
      <c r="A449" s="223" t="s">
        <v>2377</v>
      </c>
      <c r="B449" s="292" t="s">
        <v>560</v>
      </c>
      <c r="C449" s="293" t="s">
        <v>35</v>
      </c>
      <c r="D449" s="300" t="s">
        <v>35</v>
      </c>
      <c r="E449" s="193"/>
      <c r="F449" s="203" t="str">
        <f t="shared" si="22"/>
        <v/>
      </c>
      <c r="G449" s="203" t="str">
        <f t="shared" si="23"/>
        <v/>
      </c>
    </row>
    <row r="450" spans="1:7" x14ac:dyDescent="0.25">
      <c r="A450" s="223" t="s">
        <v>2378</v>
      </c>
      <c r="B450" s="292" t="s">
        <v>560</v>
      </c>
      <c r="C450" s="293" t="s">
        <v>35</v>
      </c>
      <c r="D450" s="300" t="s">
        <v>35</v>
      </c>
      <c r="E450" s="193"/>
      <c r="F450" s="203" t="str">
        <f t="shared" si="22"/>
        <v/>
      </c>
      <c r="G450" s="203" t="str">
        <f t="shared" si="23"/>
        <v/>
      </c>
    </row>
    <row r="451" spans="1:7" x14ac:dyDescent="0.25">
      <c r="A451" s="223" t="s">
        <v>2379</v>
      </c>
      <c r="B451" s="292" t="s">
        <v>560</v>
      </c>
      <c r="C451" s="293" t="s">
        <v>35</v>
      </c>
      <c r="D451" s="300" t="s">
        <v>35</v>
      </c>
      <c r="E451" s="193"/>
      <c r="F451" s="203" t="str">
        <f t="shared" si="22"/>
        <v/>
      </c>
      <c r="G451" s="203" t="str">
        <f t="shared" si="23"/>
        <v/>
      </c>
    </row>
    <row r="452" spans="1:7" x14ac:dyDescent="0.25">
      <c r="A452" s="223" t="s">
        <v>2380</v>
      </c>
      <c r="B452" s="292" t="s">
        <v>560</v>
      </c>
      <c r="C452" s="293" t="s">
        <v>35</v>
      </c>
      <c r="D452" s="300" t="s">
        <v>35</v>
      </c>
      <c r="E452" s="186"/>
      <c r="F452" s="203" t="str">
        <f t="shared" si="22"/>
        <v/>
      </c>
      <c r="G452" s="203" t="str">
        <f t="shared" si="23"/>
        <v/>
      </c>
    </row>
    <row r="453" spans="1:7" x14ac:dyDescent="0.25">
      <c r="A453" s="223" t="s">
        <v>2381</v>
      </c>
      <c r="B453" s="292" t="s">
        <v>560</v>
      </c>
      <c r="C453" s="293" t="s">
        <v>35</v>
      </c>
      <c r="D453" s="300" t="s">
        <v>35</v>
      </c>
      <c r="E453" s="189"/>
      <c r="F453" s="203" t="str">
        <f t="shared" si="22"/>
        <v/>
      </c>
      <c r="G453" s="203" t="str">
        <f t="shared" si="23"/>
        <v/>
      </c>
    </row>
    <row r="454" spans="1:7" x14ac:dyDescent="0.25">
      <c r="A454" s="223" t="s">
        <v>2382</v>
      </c>
      <c r="B454" s="292" t="s">
        <v>560</v>
      </c>
      <c r="C454" s="293" t="s">
        <v>35</v>
      </c>
      <c r="D454" s="300" t="s">
        <v>35</v>
      </c>
      <c r="E454" s="189"/>
      <c r="F454" s="203" t="str">
        <f t="shared" si="22"/>
        <v/>
      </c>
      <c r="G454" s="203" t="str">
        <f t="shared" si="23"/>
        <v/>
      </c>
    </row>
    <row r="455" spans="1:7" x14ac:dyDescent="0.25">
      <c r="A455" s="223" t="s">
        <v>2383</v>
      </c>
      <c r="B455" s="292" t="s">
        <v>560</v>
      </c>
      <c r="C455" s="293" t="s">
        <v>35</v>
      </c>
      <c r="D455" s="300" t="s">
        <v>35</v>
      </c>
      <c r="E455" s="189"/>
      <c r="F455" s="203" t="str">
        <f t="shared" si="22"/>
        <v/>
      </c>
      <c r="G455" s="203" t="str">
        <f t="shared" si="23"/>
        <v/>
      </c>
    </row>
    <row r="456" spans="1:7" x14ac:dyDescent="0.25">
      <c r="A456" s="223" t="s">
        <v>2384</v>
      </c>
      <c r="B456" s="292" t="s">
        <v>560</v>
      </c>
      <c r="C456" s="293" t="s">
        <v>35</v>
      </c>
      <c r="D456" s="300" t="s">
        <v>35</v>
      </c>
      <c r="E456" s="189"/>
      <c r="F456" s="203" t="str">
        <f t="shared" si="22"/>
        <v/>
      </c>
      <c r="G456" s="203" t="str">
        <f t="shared" si="23"/>
        <v/>
      </c>
    </row>
    <row r="457" spans="1:7" x14ac:dyDescent="0.25">
      <c r="A457" s="223" t="s">
        <v>2385</v>
      </c>
      <c r="B457" s="292" t="s">
        <v>560</v>
      </c>
      <c r="C457" s="293" t="s">
        <v>35</v>
      </c>
      <c r="D457" s="300" t="s">
        <v>35</v>
      </c>
      <c r="E457" s="189"/>
      <c r="F457" s="203" t="str">
        <f t="shared" si="22"/>
        <v/>
      </c>
      <c r="G457" s="203" t="str">
        <f t="shared" si="23"/>
        <v/>
      </c>
    </row>
    <row r="458" spans="1:7" x14ac:dyDescent="0.25">
      <c r="A458" s="223" t="s">
        <v>2386</v>
      </c>
      <c r="B458" s="292" t="s">
        <v>560</v>
      </c>
      <c r="C458" s="293" t="s">
        <v>35</v>
      </c>
      <c r="D458" s="300" t="s">
        <v>35</v>
      </c>
      <c r="E458" s="189"/>
      <c r="F458" s="203" t="str">
        <f t="shared" si="22"/>
        <v/>
      </c>
      <c r="G458" s="203" t="str">
        <f t="shared" si="23"/>
        <v/>
      </c>
    </row>
    <row r="459" spans="1:7" x14ac:dyDescent="0.25">
      <c r="A459" s="223" t="s">
        <v>2387</v>
      </c>
      <c r="B459" s="292" t="s">
        <v>560</v>
      </c>
      <c r="C459" s="293" t="s">
        <v>35</v>
      </c>
      <c r="D459" s="300" t="s">
        <v>35</v>
      </c>
      <c r="E459" s="189"/>
      <c r="F459" s="203" t="str">
        <f t="shared" si="22"/>
        <v/>
      </c>
      <c r="G459" s="203" t="str">
        <f t="shared" si="23"/>
        <v/>
      </c>
    </row>
    <row r="460" spans="1:7" x14ac:dyDescent="0.25">
      <c r="A460" s="223" t="s">
        <v>2388</v>
      </c>
      <c r="B460" s="292" t="s">
        <v>560</v>
      </c>
      <c r="C460" s="293" t="s">
        <v>35</v>
      </c>
      <c r="D460" s="300" t="s">
        <v>35</v>
      </c>
      <c r="E460" s="189"/>
      <c r="F460" s="203" t="str">
        <f t="shared" si="22"/>
        <v/>
      </c>
      <c r="G460" s="203" t="str">
        <f t="shared" si="23"/>
        <v/>
      </c>
    </row>
    <row r="461" spans="1:7" x14ac:dyDescent="0.25">
      <c r="A461" s="223" t="s">
        <v>2389</v>
      </c>
      <c r="B461" s="193" t="s">
        <v>100</v>
      </c>
      <c r="C461" s="209">
        <f>SUM(C437:C460)</f>
        <v>0</v>
      </c>
      <c r="D461" s="288">
        <f>SUM(D437:D460)</f>
        <v>0</v>
      </c>
      <c r="E461" s="189"/>
      <c r="F461" s="208">
        <f>SUM(F437:F460)</f>
        <v>0</v>
      </c>
      <c r="G461" s="208">
        <f>SUM(G437:G460)</f>
        <v>0</v>
      </c>
    </row>
    <row r="462" spans="1:7" x14ac:dyDescent="0.25">
      <c r="A462" s="45"/>
      <c r="B462" s="45" t="s">
        <v>2320</v>
      </c>
      <c r="C462" s="45" t="s">
        <v>638</v>
      </c>
      <c r="D462" s="45" t="s">
        <v>639</v>
      </c>
      <c r="E462" s="45"/>
      <c r="F462" s="45" t="s">
        <v>468</v>
      </c>
      <c r="G462" s="45" t="s">
        <v>640</v>
      </c>
    </row>
    <row r="463" spans="1:7" x14ac:dyDescent="0.25">
      <c r="A463" s="223" t="s">
        <v>1933</v>
      </c>
      <c r="B463" s="186" t="s">
        <v>671</v>
      </c>
      <c r="C463" s="299" t="s">
        <v>35</v>
      </c>
      <c r="D463" s="186"/>
      <c r="E463" s="186"/>
      <c r="F463" s="186"/>
      <c r="G463" s="186"/>
    </row>
    <row r="464" spans="1:7" x14ac:dyDescent="0.25">
      <c r="A464" s="223"/>
      <c r="B464" s="186"/>
      <c r="C464" s="186"/>
      <c r="D464" s="186"/>
      <c r="E464" s="186"/>
      <c r="F464" s="186"/>
      <c r="G464" s="186"/>
    </row>
    <row r="465" spans="1:7" x14ac:dyDescent="0.25">
      <c r="A465" s="223"/>
      <c r="B465" s="193" t="s">
        <v>672</v>
      </c>
      <c r="C465" s="186"/>
      <c r="D465" s="186"/>
      <c r="E465" s="186"/>
      <c r="F465" s="186"/>
      <c r="G465" s="186"/>
    </row>
    <row r="466" spans="1:7" x14ac:dyDescent="0.25">
      <c r="A466" s="223" t="s">
        <v>1934</v>
      </c>
      <c r="B466" s="186" t="s">
        <v>674</v>
      </c>
      <c r="C466" s="293" t="s">
        <v>35</v>
      </c>
      <c r="D466" s="300" t="s">
        <v>35</v>
      </c>
      <c r="E466" s="186"/>
      <c r="F466" s="203" t="str">
        <f>IF($C$474=0,"",IF(C466="[for completion]","",IF(C466="","",C466/$C$474)))</f>
        <v/>
      </c>
      <c r="G466" s="203" t="str">
        <f>IF($D$474=0,"",IF(D466="[for completion]","",IF(D466="","",D466/$D$474)))</f>
        <v/>
      </c>
    </row>
    <row r="467" spans="1:7" x14ac:dyDescent="0.25">
      <c r="A467" s="223" t="s">
        <v>1935</v>
      </c>
      <c r="B467" s="186" t="s">
        <v>676</v>
      </c>
      <c r="C467" s="293" t="s">
        <v>35</v>
      </c>
      <c r="D467" s="300" t="s">
        <v>35</v>
      </c>
      <c r="E467" s="186"/>
      <c r="F467" s="203" t="str">
        <f t="shared" ref="F467:F473" si="24">IF($C$474=0,"",IF(C467="[for completion]","",IF(C467="","",C467/$C$474)))</f>
        <v/>
      </c>
      <c r="G467" s="203" t="str">
        <f t="shared" ref="G467:G473" si="25">IF($D$474=0,"",IF(D467="[for completion]","",IF(D467="","",D467/$D$474)))</f>
        <v/>
      </c>
    </row>
    <row r="468" spans="1:7" x14ac:dyDescent="0.25">
      <c r="A468" s="223" t="s">
        <v>1936</v>
      </c>
      <c r="B468" s="186" t="s">
        <v>678</v>
      </c>
      <c r="C468" s="293" t="s">
        <v>35</v>
      </c>
      <c r="D468" s="300" t="s">
        <v>35</v>
      </c>
      <c r="E468" s="186"/>
      <c r="F468" s="203" t="str">
        <f t="shared" si="24"/>
        <v/>
      </c>
      <c r="G468" s="203" t="str">
        <f t="shared" si="25"/>
        <v/>
      </c>
    </row>
    <row r="469" spans="1:7" x14ac:dyDescent="0.25">
      <c r="A469" s="223" t="s">
        <v>1937</v>
      </c>
      <c r="B469" s="186" t="s">
        <v>680</v>
      </c>
      <c r="C469" s="293" t="s">
        <v>35</v>
      </c>
      <c r="D469" s="300" t="s">
        <v>35</v>
      </c>
      <c r="E469" s="186"/>
      <c r="F469" s="203" t="str">
        <f t="shared" si="24"/>
        <v/>
      </c>
      <c r="G469" s="203" t="str">
        <f t="shared" si="25"/>
        <v/>
      </c>
    </row>
    <row r="470" spans="1:7" x14ac:dyDescent="0.25">
      <c r="A470" s="223" t="s">
        <v>1938</v>
      </c>
      <c r="B470" s="186" t="s">
        <v>682</v>
      </c>
      <c r="C470" s="293" t="s">
        <v>35</v>
      </c>
      <c r="D470" s="300" t="s">
        <v>35</v>
      </c>
      <c r="E470" s="186"/>
      <c r="F470" s="203" t="str">
        <f t="shared" si="24"/>
        <v/>
      </c>
      <c r="G470" s="203" t="str">
        <f t="shared" si="25"/>
        <v/>
      </c>
    </row>
    <row r="471" spans="1:7" x14ac:dyDescent="0.25">
      <c r="A471" s="223" t="s">
        <v>1939</v>
      </c>
      <c r="B471" s="186" t="s">
        <v>684</v>
      </c>
      <c r="C471" s="293" t="s">
        <v>35</v>
      </c>
      <c r="D471" s="300" t="s">
        <v>35</v>
      </c>
      <c r="E471" s="186"/>
      <c r="F471" s="203" t="str">
        <f t="shared" si="24"/>
        <v/>
      </c>
      <c r="G471" s="203" t="str">
        <f t="shared" si="25"/>
        <v/>
      </c>
    </row>
    <row r="472" spans="1:7" x14ac:dyDescent="0.25">
      <c r="A472" s="223" t="s">
        <v>1940</v>
      </c>
      <c r="B472" s="186" t="s">
        <v>686</v>
      </c>
      <c r="C472" s="293" t="s">
        <v>35</v>
      </c>
      <c r="D472" s="300" t="s">
        <v>35</v>
      </c>
      <c r="E472" s="186"/>
      <c r="F472" s="203" t="str">
        <f t="shared" si="24"/>
        <v/>
      </c>
      <c r="G472" s="203" t="str">
        <f t="shared" si="25"/>
        <v/>
      </c>
    </row>
    <row r="473" spans="1:7" x14ac:dyDescent="0.25">
      <c r="A473" s="223" t="s">
        <v>1941</v>
      </c>
      <c r="B473" s="186" t="s">
        <v>688</v>
      </c>
      <c r="C473" s="293" t="s">
        <v>35</v>
      </c>
      <c r="D473" s="300" t="s">
        <v>35</v>
      </c>
      <c r="E473" s="186"/>
      <c r="F473" s="203" t="str">
        <f t="shared" si="24"/>
        <v/>
      </c>
      <c r="G473" s="203" t="str">
        <f t="shared" si="25"/>
        <v/>
      </c>
    </row>
    <row r="474" spans="1:7" x14ac:dyDescent="0.25">
      <c r="A474" s="223" t="s">
        <v>1942</v>
      </c>
      <c r="B474" s="199" t="s">
        <v>100</v>
      </c>
      <c r="C474" s="204">
        <f>SUM(C466:C473)</f>
        <v>0</v>
      </c>
      <c r="D474" s="207">
        <f>SUM(D466:D473)</f>
        <v>0</v>
      </c>
      <c r="E474" s="186"/>
      <c r="F474" s="201">
        <f>SUM(F466:F473)</f>
        <v>0</v>
      </c>
      <c r="G474" s="224">
        <f>SUM(G466:G473)</f>
        <v>0</v>
      </c>
    </row>
    <row r="475" spans="1:7" x14ac:dyDescent="0.25">
      <c r="A475" s="223" t="s">
        <v>1943</v>
      </c>
      <c r="B475" s="190" t="s">
        <v>691</v>
      </c>
      <c r="C475" s="293"/>
      <c r="D475" s="300"/>
      <c r="E475" s="186"/>
      <c r="F475" s="203" t="s">
        <v>1634</v>
      </c>
      <c r="G475" s="203" t="s">
        <v>1634</v>
      </c>
    </row>
    <row r="476" spans="1:7" x14ac:dyDescent="0.25">
      <c r="A476" s="223" t="s">
        <v>1944</v>
      </c>
      <c r="B476" s="190" t="s">
        <v>693</v>
      </c>
      <c r="C476" s="293"/>
      <c r="D476" s="300"/>
      <c r="E476" s="186"/>
      <c r="F476" s="203" t="s">
        <v>1634</v>
      </c>
      <c r="G476" s="203" t="s">
        <v>1634</v>
      </c>
    </row>
    <row r="477" spans="1:7" x14ac:dyDescent="0.25">
      <c r="A477" s="223" t="s">
        <v>1945</v>
      </c>
      <c r="B477" s="190" t="s">
        <v>695</v>
      </c>
      <c r="C477" s="293"/>
      <c r="D477" s="300"/>
      <c r="E477" s="186"/>
      <c r="F477" s="203" t="s">
        <v>1634</v>
      </c>
      <c r="G477" s="203" t="s">
        <v>1634</v>
      </c>
    </row>
    <row r="478" spans="1:7" x14ac:dyDescent="0.25">
      <c r="A478" s="223" t="s">
        <v>2018</v>
      </c>
      <c r="B478" s="190" t="s">
        <v>697</v>
      </c>
      <c r="C478" s="293"/>
      <c r="D478" s="300"/>
      <c r="E478" s="186"/>
      <c r="F478" s="203" t="s">
        <v>1634</v>
      </c>
      <c r="G478" s="203" t="s">
        <v>1634</v>
      </c>
    </row>
    <row r="479" spans="1:7" x14ac:dyDescent="0.25">
      <c r="A479" s="223" t="s">
        <v>2019</v>
      </c>
      <c r="B479" s="190" t="s">
        <v>699</v>
      </c>
      <c r="C479" s="293"/>
      <c r="D479" s="300"/>
      <c r="E479" s="186"/>
      <c r="F479" s="203" t="s">
        <v>1634</v>
      </c>
      <c r="G479" s="203" t="s">
        <v>1634</v>
      </c>
    </row>
    <row r="480" spans="1:7" x14ac:dyDescent="0.25">
      <c r="A480" s="223" t="s">
        <v>2020</v>
      </c>
      <c r="B480" s="190" t="s">
        <v>701</v>
      </c>
      <c r="C480" s="293"/>
      <c r="D480" s="300"/>
      <c r="E480" s="186"/>
      <c r="F480" s="203" t="s">
        <v>1634</v>
      </c>
      <c r="G480" s="203" t="s">
        <v>1634</v>
      </c>
    </row>
    <row r="481" spans="1:7" x14ac:dyDescent="0.25">
      <c r="A481" s="223" t="s">
        <v>2021</v>
      </c>
      <c r="B481" s="190"/>
      <c r="C481" s="186"/>
      <c r="D481" s="186"/>
      <c r="E481" s="186"/>
      <c r="F481" s="187"/>
      <c r="G481" s="187"/>
    </row>
    <row r="482" spans="1:7" x14ac:dyDescent="0.25">
      <c r="A482" s="223" t="s">
        <v>2022</v>
      </c>
      <c r="B482" s="190"/>
      <c r="C482" s="186"/>
      <c r="D482" s="186"/>
      <c r="E482" s="186"/>
      <c r="F482" s="187"/>
      <c r="G482" s="187"/>
    </row>
    <row r="483" spans="1:7" x14ac:dyDescent="0.25">
      <c r="A483" s="223" t="s">
        <v>2023</v>
      </c>
      <c r="B483" s="190"/>
      <c r="C483" s="186"/>
      <c r="D483" s="186"/>
      <c r="E483" s="186"/>
      <c r="F483" s="189"/>
      <c r="G483" s="189"/>
    </row>
    <row r="484" spans="1:7" x14ac:dyDescent="0.25">
      <c r="A484" s="45"/>
      <c r="B484" s="45" t="s">
        <v>2390</v>
      </c>
      <c r="C484" s="45" t="s">
        <v>638</v>
      </c>
      <c r="D484" s="45" t="s">
        <v>639</v>
      </c>
      <c r="E484" s="45"/>
      <c r="F484" s="45" t="s">
        <v>468</v>
      </c>
      <c r="G484" s="45" t="s">
        <v>640</v>
      </c>
    </row>
    <row r="485" spans="1:7" x14ac:dyDescent="0.25">
      <c r="A485" s="223" t="s">
        <v>1946</v>
      </c>
      <c r="B485" s="186" t="s">
        <v>671</v>
      </c>
      <c r="C485" s="299" t="s">
        <v>70</v>
      </c>
      <c r="D485" s="186"/>
      <c r="E485" s="186"/>
      <c r="F485" s="186"/>
      <c r="G485" s="186"/>
    </row>
    <row r="486" spans="1:7" x14ac:dyDescent="0.25">
      <c r="A486" s="223"/>
      <c r="B486" s="186"/>
      <c r="C486" s="186"/>
      <c r="D486" s="186"/>
      <c r="E486" s="186"/>
      <c r="F486" s="186"/>
      <c r="G486" s="186"/>
    </row>
    <row r="487" spans="1:7" x14ac:dyDescent="0.25">
      <c r="A487" s="223"/>
      <c r="B487" s="193" t="s">
        <v>672</v>
      </c>
      <c r="C487" s="186"/>
      <c r="D487" s="186"/>
      <c r="E487" s="186"/>
      <c r="F487" s="186"/>
      <c r="G487" s="186"/>
    </row>
    <row r="488" spans="1:7" x14ac:dyDescent="0.25">
      <c r="A488" s="223" t="s">
        <v>1947</v>
      </c>
      <c r="B488" s="186" t="s">
        <v>674</v>
      </c>
      <c r="C488" s="293" t="s">
        <v>70</v>
      </c>
      <c r="D488" s="300" t="s">
        <v>70</v>
      </c>
      <c r="E488" s="186"/>
      <c r="F488" s="203" t="str">
        <f>IF($C$496=0,"",IF(C488="[for completion]","",IF(C488="","",C488/$C$496)))</f>
        <v/>
      </c>
      <c r="G488" s="203" t="str">
        <f>IF($D$496=0,"",IF(D488="[for completion]","",IF(D488="","",D488/$D$496)))</f>
        <v/>
      </c>
    </row>
    <row r="489" spans="1:7" x14ac:dyDescent="0.25">
      <c r="A489" s="223" t="s">
        <v>1948</v>
      </c>
      <c r="B489" s="186" t="s">
        <v>676</v>
      </c>
      <c r="C489" s="293" t="s">
        <v>70</v>
      </c>
      <c r="D489" s="300" t="s">
        <v>70</v>
      </c>
      <c r="E489" s="186"/>
      <c r="F489" s="203" t="str">
        <f t="shared" ref="F489:F495" si="26">IF($C$496=0,"",IF(C489="[for completion]","",IF(C489="","",C489/$C$496)))</f>
        <v/>
      </c>
      <c r="G489" s="203" t="str">
        <f t="shared" ref="G489:G495" si="27">IF($D$496=0,"",IF(D489="[for completion]","",IF(D489="","",D489/$D$496)))</f>
        <v/>
      </c>
    </row>
    <row r="490" spans="1:7" x14ac:dyDescent="0.25">
      <c r="A490" s="223" t="s">
        <v>1949</v>
      </c>
      <c r="B490" s="186" t="s">
        <v>678</v>
      </c>
      <c r="C490" s="293" t="s">
        <v>70</v>
      </c>
      <c r="D490" s="300" t="s">
        <v>70</v>
      </c>
      <c r="E490" s="186"/>
      <c r="F490" s="203" t="str">
        <f t="shared" si="26"/>
        <v/>
      </c>
      <c r="G490" s="203" t="str">
        <f t="shared" si="27"/>
        <v/>
      </c>
    </row>
    <row r="491" spans="1:7" x14ac:dyDescent="0.25">
      <c r="A491" s="223" t="s">
        <v>1950</v>
      </c>
      <c r="B491" s="223" t="s">
        <v>680</v>
      </c>
      <c r="C491" s="293" t="s">
        <v>70</v>
      </c>
      <c r="D491" s="300" t="s">
        <v>70</v>
      </c>
      <c r="E491" s="186"/>
      <c r="F491" s="203" t="str">
        <f t="shared" si="26"/>
        <v/>
      </c>
      <c r="G491" s="203" t="str">
        <f t="shared" si="27"/>
        <v/>
      </c>
    </row>
    <row r="492" spans="1:7" x14ac:dyDescent="0.25">
      <c r="A492" s="223" t="s">
        <v>1951</v>
      </c>
      <c r="B492" s="186" t="s">
        <v>682</v>
      </c>
      <c r="C492" s="293" t="s">
        <v>70</v>
      </c>
      <c r="D492" s="300" t="s">
        <v>70</v>
      </c>
      <c r="E492" s="186"/>
      <c r="F492" s="203" t="str">
        <f t="shared" si="26"/>
        <v/>
      </c>
      <c r="G492" s="203" t="str">
        <f t="shared" si="27"/>
        <v/>
      </c>
    </row>
    <row r="493" spans="1:7" x14ac:dyDescent="0.25">
      <c r="A493" s="223" t="s">
        <v>1952</v>
      </c>
      <c r="B493" s="186" t="s">
        <v>684</v>
      </c>
      <c r="C493" s="293" t="s">
        <v>70</v>
      </c>
      <c r="D493" s="300" t="s">
        <v>70</v>
      </c>
      <c r="E493" s="186"/>
      <c r="F493" s="203" t="str">
        <f t="shared" si="26"/>
        <v/>
      </c>
      <c r="G493" s="203" t="str">
        <f t="shared" si="27"/>
        <v/>
      </c>
    </row>
    <row r="494" spans="1:7" x14ac:dyDescent="0.25">
      <c r="A494" s="223" t="s">
        <v>1953</v>
      </c>
      <c r="B494" s="186" t="s">
        <v>686</v>
      </c>
      <c r="C494" s="293" t="s">
        <v>70</v>
      </c>
      <c r="D494" s="300" t="s">
        <v>70</v>
      </c>
      <c r="E494" s="186"/>
      <c r="F494" s="203" t="str">
        <f t="shared" si="26"/>
        <v/>
      </c>
      <c r="G494" s="203" t="str">
        <f t="shared" si="27"/>
        <v/>
      </c>
    </row>
    <row r="495" spans="1:7" x14ac:dyDescent="0.25">
      <c r="A495" s="223" t="s">
        <v>1954</v>
      </c>
      <c r="B495" s="186" t="s">
        <v>688</v>
      </c>
      <c r="C495" s="293" t="s">
        <v>70</v>
      </c>
      <c r="D495" s="291" t="s">
        <v>70</v>
      </c>
      <c r="E495" s="186"/>
      <c r="F495" s="203" t="str">
        <f t="shared" si="26"/>
        <v/>
      </c>
      <c r="G495" s="203" t="str">
        <f t="shared" si="27"/>
        <v/>
      </c>
    </row>
    <row r="496" spans="1:7" x14ac:dyDescent="0.25">
      <c r="A496" s="223" t="s">
        <v>1955</v>
      </c>
      <c r="B496" s="199" t="s">
        <v>100</v>
      </c>
      <c r="C496" s="204">
        <f>SUM(C488:C495)</f>
        <v>0</v>
      </c>
      <c r="D496" s="207">
        <f>SUM(D488:D495)</f>
        <v>0</v>
      </c>
      <c r="E496" s="186"/>
      <c r="F496" s="224">
        <f>SUM(F488:F495)</f>
        <v>0</v>
      </c>
      <c r="G496" s="201">
        <f>SUM(G488:G495)</f>
        <v>0</v>
      </c>
    </row>
    <row r="497" spans="1:7" x14ac:dyDescent="0.25">
      <c r="A497" s="223" t="s">
        <v>2024</v>
      </c>
      <c r="B497" s="190" t="s">
        <v>691</v>
      </c>
      <c r="C497" s="204"/>
      <c r="D497" s="206"/>
      <c r="E497" s="186"/>
      <c r="F497" s="203" t="s">
        <v>1634</v>
      </c>
      <c r="G497" s="203" t="s">
        <v>1634</v>
      </c>
    </row>
    <row r="498" spans="1:7" x14ac:dyDescent="0.25">
      <c r="A498" s="223" t="s">
        <v>2025</v>
      </c>
      <c r="B498" s="190" t="s">
        <v>693</v>
      </c>
      <c r="C498" s="204"/>
      <c r="D498" s="206"/>
      <c r="E498" s="186"/>
      <c r="F498" s="203" t="s">
        <v>1634</v>
      </c>
      <c r="G498" s="203" t="s">
        <v>1634</v>
      </c>
    </row>
    <row r="499" spans="1:7" x14ac:dyDescent="0.25">
      <c r="A499" s="223" t="s">
        <v>2026</v>
      </c>
      <c r="B499" s="190" t="s">
        <v>695</v>
      </c>
      <c r="C499" s="204"/>
      <c r="D499" s="206"/>
      <c r="E499" s="186"/>
      <c r="F499" s="203" t="s">
        <v>1634</v>
      </c>
      <c r="G499" s="203" t="s">
        <v>1634</v>
      </c>
    </row>
    <row r="500" spans="1:7" x14ac:dyDescent="0.25">
      <c r="A500" s="223" t="s">
        <v>2203</v>
      </c>
      <c r="B500" s="190" t="s">
        <v>697</v>
      </c>
      <c r="C500" s="204"/>
      <c r="D500" s="206"/>
      <c r="E500" s="186"/>
      <c r="F500" s="203" t="s">
        <v>1634</v>
      </c>
      <c r="G500" s="203" t="s">
        <v>1634</v>
      </c>
    </row>
    <row r="501" spans="1:7" x14ac:dyDescent="0.25">
      <c r="A501" s="223" t="s">
        <v>2204</v>
      </c>
      <c r="B501" s="190" t="s">
        <v>699</v>
      </c>
      <c r="C501" s="204"/>
      <c r="D501" s="206"/>
      <c r="E501" s="186"/>
      <c r="F501" s="203" t="s">
        <v>1634</v>
      </c>
      <c r="G501" s="203" t="s">
        <v>1634</v>
      </c>
    </row>
    <row r="502" spans="1:7" x14ac:dyDescent="0.25">
      <c r="A502" s="223" t="s">
        <v>2205</v>
      </c>
      <c r="B502" s="190" t="s">
        <v>701</v>
      </c>
      <c r="C502" s="204"/>
      <c r="D502" s="206"/>
      <c r="E502" s="186"/>
      <c r="F502" s="203" t="s">
        <v>1634</v>
      </c>
      <c r="G502" s="203" t="s">
        <v>1634</v>
      </c>
    </row>
    <row r="503" spans="1:7" x14ac:dyDescent="0.25">
      <c r="A503" s="223" t="s">
        <v>2206</v>
      </c>
      <c r="B503" s="190"/>
      <c r="C503" s="186"/>
      <c r="D503" s="186"/>
      <c r="E503" s="186"/>
      <c r="F503" s="203"/>
      <c r="G503" s="203"/>
    </row>
    <row r="504" spans="1:7" x14ac:dyDescent="0.25">
      <c r="A504" s="223" t="s">
        <v>2207</v>
      </c>
      <c r="B504" s="190"/>
      <c r="C504" s="186"/>
      <c r="D504" s="186"/>
      <c r="E504" s="186"/>
      <c r="F504" s="203"/>
      <c r="G504" s="203"/>
    </row>
    <row r="505" spans="1:7" x14ac:dyDescent="0.25">
      <c r="A505" s="223" t="s">
        <v>2208</v>
      </c>
      <c r="B505" s="190"/>
      <c r="C505" s="186"/>
      <c r="D505" s="186"/>
      <c r="E505" s="186"/>
      <c r="F505" s="203"/>
      <c r="G505" s="201"/>
    </row>
    <row r="506" spans="1:7" x14ac:dyDescent="0.25">
      <c r="A506" s="45"/>
      <c r="B506" s="45" t="s">
        <v>2391</v>
      </c>
      <c r="C506" s="45" t="s">
        <v>758</v>
      </c>
      <c r="D506" s="45"/>
      <c r="E506" s="45"/>
      <c r="F506" s="45"/>
      <c r="G506" s="45"/>
    </row>
    <row r="507" spans="1:7" x14ac:dyDescent="0.25">
      <c r="A507" s="223" t="s">
        <v>2027</v>
      </c>
      <c r="B507" s="193" t="s">
        <v>759</v>
      </c>
      <c r="C507" s="299" t="s">
        <v>35</v>
      </c>
      <c r="D507" s="299"/>
      <c r="E507" s="186"/>
      <c r="F507" s="186"/>
      <c r="G507" s="186"/>
    </row>
    <row r="508" spans="1:7" x14ac:dyDescent="0.25">
      <c r="A508" s="223" t="s">
        <v>2028</v>
      </c>
      <c r="B508" s="193" t="s">
        <v>760</v>
      </c>
      <c r="C508" s="299" t="s">
        <v>35</v>
      </c>
      <c r="D508" s="299"/>
      <c r="E508" s="186"/>
      <c r="F508" s="186"/>
      <c r="G508" s="186"/>
    </row>
    <row r="509" spans="1:7" x14ac:dyDescent="0.25">
      <c r="A509" s="223" t="s">
        <v>2029</v>
      </c>
      <c r="B509" s="193" t="s">
        <v>761</v>
      </c>
      <c r="C509" s="299" t="s">
        <v>35</v>
      </c>
      <c r="D509" s="299"/>
      <c r="E509" s="186"/>
      <c r="F509" s="186"/>
      <c r="G509" s="186"/>
    </row>
    <row r="510" spans="1:7" x14ac:dyDescent="0.25">
      <c r="A510" s="223" t="s">
        <v>2030</v>
      </c>
      <c r="B510" s="193" t="s">
        <v>762</v>
      </c>
      <c r="C510" s="299" t="s">
        <v>35</v>
      </c>
      <c r="D510" s="299"/>
      <c r="E510" s="186"/>
      <c r="F510" s="186"/>
      <c r="G510" s="186"/>
    </row>
    <row r="511" spans="1:7" x14ac:dyDescent="0.25">
      <c r="A511" s="223" t="s">
        <v>2031</v>
      </c>
      <c r="B511" s="193" t="s">
        <v>763</v>
      </c>
      <c r="C511" s="299" t="s">
        <v>35</v>
      </c>
      <c r="D511" s="299"/>
      <c r="E511" s="186"/>
      <c r="F511" s="186"/>
      <c r="G511" s="186"/>
    </row>
    <row r="512" spans="1:7" x14ac:dyDescent="0.25">
      <c r="A512" s="223" t="s">
        <v>2032</v>
      </c>
      <c r="B512" s="193" t="s">
        <v>764</v>
      </c>
      <c r="C512" s="299" t="s">
        <v>35</v>
      </c>
      <c r="D512" s="299"/>
      <c r="E512" s="186"/>
      <c r="F512" s="186"/>
      <c r="G512" s="186"/>
    </row>
    <row r="513" spans="1:7" x14ac:dyDescent="0.25">
      <c r="A513" s="223" t="s">
        <v>2033</v>
      </c>
      <c r="B513" s="193" t="s">
        <v>765</v>
      </c>
      <c r="C513" s="299" t="s">
        <v>35</v>
      </c>
      <c r="D513" s="299"/>
      <c r="E513" s="186"/>
      <c r="F513" s="186"/>
      <c r="G513" s="186"/>
    </row>
    <row r="514" spans="1:7" s="217" customFormat="1" x14ac:dyDescent="0.25">
      <c r="A514" s="223" t="s">
        <v>2034</v>
      </c>
      <c r="B514" s="193" t="s">
        <v>2189</v>
      </c>
      <c r="C514" s="299" t="s">
        <v>35</v>
      </c>
      <c r="D514" s="299"/>
      <c r="E514" s="223"/>
      <c r="F514" s="223"/>
      <c r="G514" s="223"/>
    </row>
    <row r="515" spans="1:7" s="217" customFormat="1" x14ac:dyDescent="0.25">
      <c r="A515" s="223" t="s">
        <v>2035</v>
      </c>
      <c r="B515" s="193" t="s">
        <v>2190</v>
      </c>
      <c r="C515" s="299" t="s">
        <v>35</v>
      </c>
      <c r="D515" s="299"/>
      <c r="E515" s="223"/>
      <c r="F515" s="223"/>
      <c r="G515" s="223"/>
    </row>
    <row r="516" spans="1:7" s="217" customFormat="1" x14ac:dyDescent="0.25">
      <c r="A516" s="223" t="s">
        <v>2036</v>
      </c>
      <c r="B516" s="193" t="s">
        <v>2191</v>
      </c>
      <c r="C516" s="299" t="s">
        <v>35</v>
      </c>
      <c r="D516" s="299"/>
      <c r="E516" s="223"/>
      <c r="F516" s="223"/>
      <c r="G516" s="223"/>
    </row>
    <row r="517" spans="1:7" x14ac:dyDescent="0.25">
      <c r="A517" s="223" t="s">
        <v>2095</v>
      </c>
      <c r="B517" s="193" t="s">
        <v>766</v>
      </c>
      <c r="C517" s="299" t="s">
        <v>35</v>
      </c>
      <c r="D517" s="299"/>
      <c r="E517" s="186"/>
      <c r="F517" s="186"/>
      <c r="G517" s="186"/>
    </row>
    <row r="518" spans="1:7" x14ac:dyDescent="0.25">
      <c r="A518" s="223" t="s">
        <v>2209</v>
      </c>
      <c r="B518" s="193" t="s">
        <v>767</v>
      </c>
      <c r="C518" s="299" t="s">
        <v>35</v>
      </c>
      <c r="D518" s="299"/>
      <c r="E518" s="186"/>
      <c r="F518" s="186"/>
      <c r="G518" s="186"/>
    </row>
    <row r="519" spans="1:7" x14ac:dyDescent="0.25">
      <c r="A519" s="223" t="s">
        <v>2210</v>
      </c>
      <c r="B519" s="193" t="s">
        <v>98</v>
      </c>
      <c r="C519" s="299" t="s">
        <v>35</v>
      </c>
      <c r="D519" s="299"/>
      <c r="E519" s="186"/>
      <c r="F519" s="186"/>
      <c r="G519" s="186"/>
    </row>
    <row r="520" spans="1:7" x14ac:dyDescent="0.25">
      <c r="A520" s="223" t="s">
        <v>2211</v>
      </c>
      <c r="B520" s="190" t="s">
        <v>2192</v>
      </c>
      <c r="C520" s="299"/>
      <c r="D520" s="298"/>
      <c r="E520" s="186"/>
      <c r="F520" s="186"/>
      <c r="G520" s="186"/>
    </row>
    <row r="521" spans="1:7" x14ac:dyDescent="0.25">
      <c r="A521" s="223" t="s">
        <v>2212</v>
      </c>
      <c r="B521" s="190" t="s">
        <v>102</v>
      </c>
      <c r="C521" s="299"/>
      <c r="D521" s="298"/>
      <c r="E521" s="186"/>
      <c r="F521" s="186"/>
      <c r="G521" s="186"/>
    </row>
    <row r="522" spans="1:7" x14ac:dyDescent="0.25">
      <c r="A522" s="223" t="s">
        <v>2213</v>
      </c>
      <c r="B522" s="190" t="s">
        <v>102</v>
      </c>
      <c r="C522" s="299"/>
      <c r="D522" s="298"/>
      <c r="E522" s="186"/>
      <c r="F522" s="186"/>
      <c r="G522" s="186"/>
    </row>
    <row r="523" spans="1:7" x14ac:dyDescent="0.25">
      <c r="A523" s="223" t="s">
        <v>2392</v>
      </c>
      <c r="B523" s="190" t="s">
        <v>102</v>
      </c>
      <c r="C523" s="299"/>
      <c r="D523" s="298"/>
      <c r="E523" s="186"/>
      <c r="F523" s="186"/>
      <c r="G523" s="186"/>
    </row>
    <row r="524" spans="1:7" x14ac:dyDescent="0.25">
      <c r="A524" s="223" t="s">
        <v>2393</v>
      </c>
      <c r="B524" s="190" t="s">
        <v>102</v>
      </c>
      <c r="C524" s="299"/>
      <c r="D524" s="298"/>
      <c r="E524" s="186"/>
      <c r="F524" s="186"/>
      <c r="G524" s="186"/>
    </row>
    <row r="525" spans="1:7" x14ac:dyDescent="0.25">
      <c r="A525" s="223" t="s">
        <v>2394</v>
      </c>
      <c r="B525" s="190" t="s">
        <v>102</v>
      </c>
      <c r="C525" s="299"/>
      <c r="D525" s="298"/>
      <c r="E525" s="186"/>
      <c r="F525" s="186"/>
      <c r="G525" s="186"/>
    </row>
    <row r="526" spans="1:7" x14ac:dyDescent="0.25">
      <c r="A526" s="223" t="s">
        <v>2395</v>
      </c>
      <c r="B526" s="190" t="s">
        <v>102</v>
      </c>
      <c r="C526" s="299"/>
      <c r="D526" s="298"/>
      <c r="E526" s="186"/>
      <c r="F526" s="186"/>
      <c r="G526" s="186"/>
    </row>
    <row r="527" spans="1:7" x14ac:dyDescent="0.25">
      <c r="A527" s="223" t="s">
        <v>2396</v>
      </c>
      <c r="B527" s="190" t="s">
        <v>102</v>
      </c>
      <c r="C527" s="299"/>
      <c r="D527" s="298"/>
      <c r="E527" s="186"/>
      <c r="F527" s="186"/>
      <c r="G527" s="186"/>
    </row>
    <row r="528" spans="1:7" x14ac:dyDescent="0.25">
      <c r="A528" s="223" t="s">
        <v>2397</v>
      </c>
      <c r="B528" s="190" t="s">
        <v>102</v>
      </c>
      <c r="C528" s="299"/>
      <c r="D528" s="298"/>
      <c r="E528" s="186"/>
      <c r="F528" s="186"/>
      <c r="G528" s="186"/>
    </row>
    <row r="529" spans="1:7" x14ac:dyDescent="0.25">
      <c r="A529" s="223" t="s">
        <v>2398</v>
      </c>
      <c r="B529" s="190" t="s">
        <v>102</v>
      </c>
      <c r="C529" s="299"/>
      <c r="D529" s="298"/>
      <c r="E529" s="186"/>
      <c r="F529" s="186"/>
      <c r="G529" s="186"/>
    </row>
    <row r="530" spans="1:7" x14ac:dyDescent="0.25">
      <c r="A530" s="223" t="s">
        <v>2399</v>
      </c>
      <c r="B530" s="190" t="s">
        <v>102</v>
      </c>
      <c r="C530" s="299"/>
      <c r="D530" s="298"/>
      <c r="E530" s="186"/>
      <c r="F530" s="186"/>
      <c r="G530" s="186"/>
    </row>
    <row r="531" spans="1:7" x14ac:dyDescent="0.25">
      <c r="A531" s="223" t="s">
        <v>2400</v>
      </c>
      <c r="B531" s="190" t="s">
        <v>102</v>
      </c>
      <c r="C531" s="299"/>
      <c r="D531" s="298"/>
      <c r="E531" s="186"/>
      <c r="F531" s="186"/>
      <c r="G531" s="184"/>
    </row>
    <row r="532" spans="1:7" x14ac:dyDescent="0.25">
      <c r="A532" s="223" t="s">
        <v>2401</v>
      </c>
      <c r="B532" s="190" t="s">
        <v>102</v>
      </c>
      <c r="C532" s="299"/>
      <c r="D532" s="298"/>
      <c r="E532" s="186"/>
      <c r="F532" s="186"/>
      <c r="G532" s="184"/>
    </row>
    <row r="533" spans="1:7" x14ac:dyDescent="0.25">
      <c r="A533" s="223" t="s">
        <v>2402</v>
      </c>
      <c r="B533" s="190" t="s">
        <v>102</v>
      </c>
      <c r="C533" s="299"/>
      <c r="D533" s="298"/>
      <c r="E533" s="186"/>
      <c r="F533" s="186"/>
      <c r="G533" s="184"/>
    </row>
    <row r="534" spans="1:7" x14ac:dyDescent="0.25">
      <c r="A534" s="45"/>
      <c r="B534" s="45" t="s">
        <v>2403</v>
      </c>
      <c r="C534" s="45" t="s">
        <v>65</v>
      </c>
      <c r="D534" s="45" t="s">
        <v>1623</v>
      </c>
      <c r="E534" s="45"/>
      <c r="F534" s="45" t="s">
        <v>468</v>
      </c>
      <c r="G534" s="45" t="s">
        <v>1932</v>
      </c>
    </row>
    <row r="535" spans="1:7" x14ac:dyDescent="0.25">
      <c r="A535" s="234" t="s">
        <v>2096</v>
      </c>
      <c r="B535" s="292" t="s">
        <v>560</v>
      </c>
      <c r="C535" s="298" t="s">
        <v>35</v>
      </c>
      <c r="D535" s="298" t="s">
        <v>35</v>
      </c>
      <c r="E535" s="181"/>
      <c r="F535" s="203" t="str">
        <f>IF($C$553=0,"",IF(C535="[for completion]","",IF(C535="","",C535/$C$553)))</f>
        <v/>
      </c>
      <c r="G535" s="203" t="str">
        <f>IF($D$553=0,"",IF(D535="[for completion]","",IF(D535="","",D535/$D$553)))</f>
        <v/>
      </c>
    </row>
    <row r="536" spans="1:7" x14ac:dyDescent="0.25">
      <c r="A536" s="234" t="s">
        <v>2097</v>
      </c>
      <c r="B536" s="292" t="s">
        <v>560</v>
      </c>
      <c r="C536" s="298" t="s">
        <v>35</v>
      </c>
      <c r="D536" s="298" t="s">
        <v>35</v>
      </c>
      <c r="E536" s="181"/>
      <c r="F536" s="203" t="str">
        <f t="shared" ref="F536:F552" si="28">IF($C$553=0,"",IF(C536="[for completion]","",IF(C536="","",C536/$C$553)))</f>
        <v/>
      </c>
      <c r="G536" s="203" t="str">
        <f t="shared" ref="G536:G552" si="29">IF($D$553=0,"",IF(D536="[for completion]","",IF(D536="","",D536/$D$553)))</f>
        <v/>
      </c>
    </row>
    <row r="537" spans="1:7" x14ac:dyDescent="0.25">
      <c r="A537" s="234" t="s">
        <v>2098</v>
      </c>
      <c r="B537" s="292" t="s">
        <v>560</v>
      </c>
      <c r="C537" s="298" t="s">
        <v>35</v>
      </c>
      <c r="D537" s="298" t="s">
        <v>35</v>
      </c>
      <c r="E537" s="181"/>
      <c r="F537" s="203" t="str">
        <f t="shared" si="28"/>
        <v/>
      </c>
      <c r="G537" s="203" t="str">
        <f t="shared" si="29"/>
        <v/>
      </c>
    </row>
    <row r="538" spans="1:7" x14ac:dyDescent="0.25">
      <c r="A538" s="234" t="s">
        <v>2099</v>
      </c>
      <c r="B538" s="292" t="s">
        <v>560</v>
      </c>
      <c r="C538" s="298" t="s">
        <v>35</v>
      </c>
      <c r="D538" s="298" t="s">
        <v>35</v>
      </c>
      <c r="E538" s="181"/>
      <c r="F538" s="203" t="str">
        <f t="shared" si="28"/>
        <v/>
      </c>
      <c r="G538" s="203" t="str">
        <f t="shared" si="29"/>
        <v/>
      </c>
    </row>
    <row r="539" spans="1:7" x14ac:dyDescent="0.25">
      <c r="A539" s="234" t="s">
        <v>2100</v>
      </c>
      <c r="B539" s="292" t="s">
        <v>560</v>
      </c>
      <c r="C539" s="298" t="s">
        <v>35</v>
      </c>
      <c r="D539" s="298" t="s">
        <v>35</v>
      </c>
      <c r="E539" s="181"/>
      <c r="F539" s="203" t="str">
        <f t="shared" si="28"/>
        <v/>
      </c>
      <c r="G539" s="203" t="str">
        <f t="shared" si="29"/>
        <v/>
      </c>
    </row>
    <row r="540" spans="1:7" x14ac:dyDescent="0.25">
      <c r="A540" s="234" t="s">
        <v>2214</v>
      </c>
      <c r="B540" s="292" t="s">
        <v>560</v>
      </c>
      <c r="C540" s="298" t="s">
        <v>35</v>
      </c>
      <c r="D540" s="298" t="s">
        <v>35</v>
      </c>
      <c r="E540" s="181"/>
      <c r="F540" s="203" t="str">
        <f t="shared" si="28"/>
        <v/>
      </c>
      <c r="G540" s="203" t="str">
        <f t="shared" si="29"/>
        <v/>
      </c>
    </row>
    <row r="541" spans="1:7" x14ac:dyDescent="0.25">
      <c r="A541" s="234" t="s">
        <v>2215</v>
      </c>
      <c r="B541" s="292" t="s">
        <v>560</v>
      </c>
      <c r="C541" s="298" t="s">
        <v>35</v>
      </c>
      <c r="D541" s="298" t="s">
        <v>35</v>
      </c>
      <c r="E541" s="181"/>
      <c r="F541" s="203" t="str">
        <f t="shared" si="28"/>
        <v/>
      </c>
      <c r="G541" s="203" t="str">
        <f t="shared" si="29"/>
        <v/>
      </c>
    </row>
    <row r="542" spans="1:7" x14ac:dyDescent="0.25">
      <c r="A542" s="234" t="s">
        <v>2216</v>
      </c>
      <c r="B542" s="292" t="s">
        <v>560</v>
      </c>
      <c r="C542" s="298" t="s">
        <v>35</v>
      </c>
      <c r="D542" s="298" t="s">
        <v>35</v>
      </c>
      <c r="E542" s="181"/>
      <c r="F542" s="203" t="str">
        <f t="shared" si="28"/>
        <v/>
      </c>
      <c r="G542" s="203" t="str">
        <f t="shared" si="29"/>
        <v/>
      </c>
    </row>
    <row r="543" spans="1:7" x14ac:dyDescent="0.25">
      <c r="A543" s="234" t="s">
        <v>2217</v>
      </c>
      <c r="B543" s="292" t="s">
        <v>560</v>
      </c>
      <c r="C543" s="298" t="s">
        <v>35</v>
      </c>
      <c r="D543" s="298" t="s">
        <v>35</v>
      </c>
      <c r="E543" s="181"/>
      <c r="F543" s="203" t="str">
        <f t="shared" si="28"/>
        <v/>
      </c>
      <c r="G543" s="203" t="str">
        <f t="shared" si="29"/>
        <v/>
      </c>
    </row>
    <row r="544" spans="1:7" x14ac:dyDescent="0.25">
      <c r="A544" s="234" t="s">
        <v>2218</v>
      </c>
      <c r="B544" s="292" t="s">
        <v>560</v>
      </c>
      <c r="C544" s="298" t="s">
        <v>35</v>
      </c>
      <c r="D544" s="298" t="s">
        <v>35</v>
      </c>
      <c r="E544" s="181"/>
      <c r="F544" s="203" t="str">
        <f t="shared" si="28"/>
        <v/>
      </c>
      <c r="G544" s="203" t="str">
        <f t="shared" si="29"/>
        <v/>
      </c>
    </row>
    <row r="545" spans="1:7" x14ac:dyDescent="0.25">
      <c r="A545" s="234" t="s">
        <v>2219</v>
      </c>
      <c r="B545" s="292" t="s">
        <v>560</v>
      </c>
      <c r="C545" s="298" t="s">
        <v>35</v>
      </c>
      <c r="D545" s="298" t="s">
        <v>35</v>
      </c>
      <c r="E545" s="181"/>
      <c r="F545" s="203" t="str">
        <f t="shared" si="28"/>
        <v/>
      </c>
      <c r="G545" s="203" t="str">
        <f t="shared" si="29"/>
        <v/>
      </c>
    </row>
    <row r="546" spans="1:7" x14ac:dyDescent="0.25">
      <c r="A546" s="234" t="s">
        <v>2220</v>
      </c>
      <c r="B546" s="292" t="s">
        <v>560</v>
      </c>
      <c r="C546" s="298" t="s">
        <v>35</v>
      </c>
      <c r="D546" s="298" t="s">
        <v>35</v>
      </c>
      <c r="E546" s="181"/>
      <c r="F546" s="203" t="str">
        <f t="shared" si="28"/>
        <v/>
      </c>
      <c r="G546" s="203" t="str">
        <f t="shared" si="29"/>
        <v/>
      </c>
    </row>
    <row r="547" spans="1:7" x14ac:dyDescent="0.25">
      <c r="A547" s="234" t="s">
        <v>2221</v>
      </c>
      <c r="B547" s="292" t="s">
        <v>560</v>
      </c>
      <c r="C547" s="298" t="s">
        <v>35</v>
      </c>
      <c r="D547" s="298" t="s">
        <v>35</v>
      </c>
      <c r="E547" s="181"/>
      <c r="F547" s="203" t="str">
        <f t="shared" si="28"/>
        <v/>
      </c>
      <c r="G547" s="203" t="str">
        <f t="shared" si="29"/>
        <v/>
      </c>
    </row>
    <row r="548" spans="1:7" x14ac:dyDescent="0.25">
      <c r="A548" s="234" t="s">
        <v>2222</v>
      </c>
      <c r="B548" s="292" t="s">
        <v>560</v>
      </c>
      <c r="C548" s="298" t="s">
        <v>35</v>
      </c>
      <c r="D548" s="298" t="s">
        <v>35</v>
      </c>
      <c r="E548" s="181"/>
      <c r="F548" s="203" t="str">
        <f t="shared" si="28"/>
        <v/>
      </c>
      <c r="G548" s="203" t="str">
        <f t="shared" si="29"/>
        <v/>
      </c>
    </row>
    <row r="549" spans="1:7" x14ac:dyDescent="0.25">
      <c r="A549" s="234" t="s">
        <v>2223</v>
      </c>
      <c r="B549" s="292" t="s">
        <v>560</v>
      </c>
      <c r="C549" s="298" t="s">
        <v>35</v>
      </c>
      <c r="D549" s="298" t="s">
        <v>35</v>
      </c>
      <c r="E549" s="181"/>
      <c r="F549" s="203" t="str">
        <f t="shared" si="28"/>
        <v/>
      </c>
      <c r="G549" s="203" t="str">
        <f t="shared" si="29"/>
        <v/>
      </c>
    </row>
    <row r="550" spans="1:7" x14ac:dyDescent="0.25">
      <c r="A550" s="234" t="s">
        <v>2224</v>
      </c>
      <c r="B550" s="292" t="s">
        <v>560</v>
      </c>
      <c r="C550" s="298" t="s">
        <v>35</v>
      </c>
      <c r="D550" s="298" t="s">
        <v>35</v>
      </c>
      <c r="E550" s="181"/>
      <c r="F550" s="203" t="str">
        <f t="shared" si="28"/>
        <v/>
      </c>
      <c r="G550" s="203" t="str">
        <f t="shared" si="29"/>
        <v/>
      </c>
    </row>
    <row r="551" spans="1:7" x14ac:dyDescent="0.25">
      <c r="A551" s="234" t="s">
        <v>2225</v>
      </c>
      <c r="B551" s="292" t="s">
        <v>560</v>
      </c>
      <c r="C551" s="298" t="s">
        <v>35</v>
      </c>
      <c r="D551" s="298" t="s">
        <v>35</v>
      </c>
      <c r="E551" s="181"/>
      <c r="F551" s="203" t="str">
        <f t="shared" si="28"/>
        <v/>
      </c>
      <c r="G551" s="203" t="str">
        <f t="shared" si="29"/>
        <v/>
      </c>
    </row>
    <row r="552" spans="1:7" x14ac:dyDescent="0.25">
      <c r="A552" s="234" t="s">
        <v>2226</v>
      </c>
      <c r="B552" s="193" t="s">
        <v>2015</v>
      </c>
      <c r="C552" s="298" t="s">
        <v>35</v>
      </c>
      <c r="D552" s="298" t="s">
        <v>35</v>
      </c>
      <c r="E552" s="181"/>
      <c r="F552" s="203" t="str">
        <f t="shared" si="28"/>
        <v/>
      </c>
      <c r="G552" s="203" t="str">
        <f t="shared" si="29"/>
        <v/>
      </c>
    </row>
    <row r="553" spans="1:7" x14ac:dyDescent="0.25">
      <c r="A553" s="234" t="s">
        <v>2227</v>
      </c>
      <c r="B553" s="183" t="s">
        <v>100</v>
      </c>
      <c r="C553" s="150">
        <f>SUM(C535:C552)</f>
        <v>0</v>
      </c>
      <c r="D553" s="151">
        <f>SUM(D535:D552)</f>
        <v>0</v>
      </c>
      <c r="E553" s="181"/>
      <c r="F553" s="224">
        <f>SUM(F535:F552)</f>
        <v>0</v>
      </c>
      <c r="G553" s="224">
        <f>SUM(G535:G552)</f>
        <v>0</v>
      </c>
    </row>
    <row r="554" spans="1:7" x14ac:dyDescent="0.25">
      <c r="A554" s="234" t="s">
        <v>2404</v>
      </c>
      <c r="B554" s="183"/>
      <c r="C554" s="177"/>
      <c r="D554" s="177"/>
      <c r="E554" s="181"/>
      <c r="F554" s="181"/>
      <c r="G554" s="181"/>
    </row>
    <row r="555" spans="1:7" x14ac:dyDescent="0.25">
      <c r="A555" s="234" t="s">
        <v>2405</v>
      </c>
      <c r="B555" s="183"/>
      <c r="C555" s="177"/>
      <c r="D555" s="177"/>
      <c r="E555" s="181"/>
      <c r="F555" s="181"/>
      <c r="G555" s="181"/>
    </row>
    <row r="556" spans="1:7" x14ac:dyDescent="0.25">
      <c r="A556" s="234" t="s">
        <v>2406</v>
      </c>
      <c r="B556" s="183"/>
      <c r="C556" s="177"/>
      <c r="D556" s="177"/>
      <c r="E556" s="181"/>
      <c r="F556" s="181"/>
      <c r="G556" s="181"/>
    </row>
    <row r="557" spans="1:7" s="217" customFormat="1" x14ac:dyDescent="0.25">
      <c r="A557" s="45"/>
      <c r="B557" s="45" t="s">
        <v>2407</v>
      </c>
      <c r="C557" s="45" t="s">
        <v>65</v>
      </c>
      <c r="D557" s="45" t="s">
        <v>1623</v>
      </c>
      <c r="E557" s="45"/>
      <c r="F557" s="45" t="s">
        <v>468</v>
      </c>
      <c r="G557" s="45" t="s">
        <v>2274</v>
      </c>
    </row>
    <row r="558" spans="1:7" s="217" customFormat="1" x14ac:dyDescent="0.25">
      <c r="A558" s="234" t="s">
        <v>2228</v>
      </c>
      <c r="B558" s="292" t="s">
        <v>560</v>
      </c>
      <c r="C558" s="293" t="s">
        <v>35</v>
      </c>
      <c r="D558" s="300" t="s">
        <v>35</v>
      </c>
      <c r="E558" s="219"/>
      <c r="F558" s="203" t="str">
        <f>IF($C$576=0,"",IF(C558="[for completion]","",IF(C558="","",C558/$C$576)))</f>
        <v/>
      </c>
      <c r="G558" s="203" t="str">
        <f>IF($D$576=0,"",IF(D558="[for completion]","",IF(D558="","",D558/$D$576)))</f>
        <v/>
      </c>
    </row>
    <row r="559" spans="1:7" s="217" customFormat="1" x14ac:dyDescent="0.25">
      <c r="A559" s="234" t="s">
        <v>2229</v>
      </c>
      <c r="B559" s="292" t="s">
        <v>560</v>
      </c>
      <c r="C559" s="293" t="s">
        <v>35</v>
      </c>
      <c r="D559" s="300" t="s">
        <v>35</v>
      </c>
      <c r="E559" s="219"/>
      <c r="F559" s="203" t="str">
        <f t="shared" ref="F559:F575" si="30">IF($C$576=0,"",IF(C559="[for completion]","",IF(C559="","",C559/$C$576)))</f>
        <v/>
      </c>
      <c r="G559" s="203" t="str">
        <f t="shared" ref="G559:G575" si="31">IF($D$576=0,"",IF(D559="[for completion]","",IF(D559="","",D559/$D$576)))</f>
        <v/>
      </c>
    </row>
    <row r="560" spans="1:7" s="217" customFormat="1" x14ac:dyDescent="0.25">
      <c r="A560" s="234" t="s">
        <v>2230</v>
      </c>
      <c r="B560" s="292" t="s">
        <v>560</v>
      </c>
      <c r="C560" s="293" t="s">
        <v>35</v>
      </c>
      <c r="D560" s="300" t="s">
        <v>35</v>
      </c>
      <c r="E560" s="219"/>
      <c r="F560" s="203" t="str">
        <f t="shared" si="30"/>
        <v/>
      </c>
      <c r="G560" s="203" t="str">
        <f t="shared" si="31"/>
        <v/>
      </c>
    </row>
    <row r="561" spans="1:7" s="217" customFormat="1" x14ac:dyDescent="0.25">
      <c r="A561" s="234" t="s">
        <v>2231</v>
      </c>
      <c r="B561" s="292" t="s">
        <v>560</v>
      </c>
      <c r="C561" s="293" t="s">
        <v>35</v>
      </c>
      <c r="D561" s="300" t="s">
        <v>35</v>
      </c>
      <c r="E561" s="219"/>
      <c r="F561" s="203" t="str">
        <f t="shared" si="30"/>
        <v/>
      </c>
      <c r="G561" s="203" t="str">
        <f t="shared" si="31"/>
        <v/>
      </c>
    </row>
    <row r="562" spans="1:7" s="217" customFormat="1" x14ac:dyDescent="0.25">
      <c r="A562" s="234" t="s">
        <v>2232</v>
      </c>
      <c r="B562" s="292" t="s">
        <v>560</v>
      </c>
      <c r="C562" s="293" t="s">
        <v>35</v>
      </c>
      <c r="D562" s="300" t="s">
        <v>35</v>
      </c>
      <c r="E562" s="219"/>
      <c r="F562" s="203" t="str">
        <f t="shared" si="30"/>
        <v/>
      </c>
      <c r="G562" s="203" t="str">
        <f t="shared" si="31"/>
        <v/>
      </c>
    </row>
    <row r="563" spans="1:7" s="217" customFormat="1" x14ac:dyDescent="0.25">
      <c r="A563" s="234" t="s">
        <v>2233</v>
      </c>
      <c r="B563" s="292" t="s">
        <v>560</v>
      </c>
      <c r="C563" s="293" t="s">
        <v>35</v>
      </c>
      <c r="D563" s="300" t="s">
        <v>35</v>
      </c>
      <c r="E563" s="219"/>
      <c r="F563" s="203" t="str">
        <f t="shared" si="30"/>
        <v/>
      </c>
      <c r="G563" s="203" t="str">
        <f t="shared" si="31"/>
        <v/>
      </c>
    </row>
    <row r="564" spans="1:7" s="217" customFormat="1" x14ac:dyDescent="0.25">
      <c r="A564" s="234" t="s">
        <v>2234</v>
      </c>
      <c r="B564" s="292" t="s">
        <v>560</v>
      </c>
      <c r="C564" s="293" t="s">
        <v>35</v>
      </c>
      <c r="D564" s="300" t="s">
        <v>35</v>
      </c>
      <c r="E564" s="219"/>
      <c r="F564" s="203" t="str">
        <f t="shared" si="30"/>
        <v/>
      </c>
      <c r="G564" s="203" t="str">
        <f t="shared" si="31"/>
        <v/>
      </c>
    </row>
    <row r="565" spans="1:7" s="217" customFormat="1" x14ac:dyDescent="0.25">
      <c r="A565" s="234" t="s">
        <v>2235</v>
      </c>
      <c r="B565" s="292" t="s">
        <v>560</v>
      </c>
      <c r="C565" s="293" t="s">
        <v>35</v>
      </c>
      <c r="D565" s="300" t="s">
        <v>35</v>
      </c>
      <c r="E565" s="219"/>
      <c r="F565" s="203" t="str">
        <f t="shared" si="30"/>
        <v/>
      </c>
      <c r="G565" s="203" t="str">
        <f t="shared" si="31"/>
        <v/>
      </c>
    </row>
    <row r="566" spans="1:7" s="217" customFormat="1" x14ac:dyDescent="0.25">
      <c r="A566" s="234" t="s">
        <v>2236</v>
      </c>
      <c r="B566" s="292" t="s">
        <v>560</v>
      </c>
      <c r="C566" s="293" t="s">
        <v>35</v>
      </c>
      <c r="D566" s="300" t="s">
        <v>35</v>
      </c>
      <c r="E566" s="219"/>
      <c r="F566" s="203" t="str">
        <f t="shared" si="30"/>
        <v/>
      </c>
      <c r="G566" s="203" t="str">
        <f t="shared" si="31"/>
        <v/>
      </c>
    </row>
    <row r="567" spans="1:7" s="217" customFormat="1" x14ac:dyDescent="0.25">
      <c r="A567" s="234" t="s">
        <v>2237</v>
      </c>
      <c r="B567" s="292" t="s">
        <v>560</v>
      </c>
      <c r="C567" s="293" t="s">
        <v>35</v>
      </c>
      <c r="D567" s="300" t="s">
        <v>35</v>
      </c>
      <c r="E567" s="219"/>
      <c r="F567" s="203" t="str">
        <f t="shared" si="30"/>
        <v/>
      </c>
      <c r="G567" s="203" t="str">
        <f t="shared" si="31"/>
        <v/>
      </c>
    </row>
    <row r="568" spans="1:7" s="217" customFormat="1" x14ac:dyDescent="0.25">
      <c r="A568" s="234" t="s">
        <v>2238</v>
      </c>
      <c r="B568" s="292" t="s">
        <v>560</v>
      </c>
      <c r="C568" s="293" t="s">
        <v>35</v>
      </c>
      <c r="D568" s="300" t="s">
        <v>35</v>
      </c>
      <c r="E568" s="219"/>
      <c r="F568" s="203" t="str">
        <f t="shared" si="30"/>
        <v/>
      </c>
      <c r="G568" s="203" t="str">
        <f t="shared" si="31"/>
        <v/>
      </c>
    </row>
    <row r="569" spans="1:7" s="217" customFormat="1" x14ac:dyDescent="0.25">
      <c r="A569" s="234" t="s">
        <v>2408</v>
      </c>
      <c r="B569" s="292" t="s">
        <v>560</v>
      </c>
      <c r="C569" s="293" t="s">
        <v>35</v>
      </c>
      <c r="D569" s="300" t="s">
        <v>35</v>
      </c>
      <c r="E569" s="219"/>
      <c r="F569" s="203" t="str">
        <f t="shared" si="30"/>
        <v/>
      </c>
      <c r="G569" s="203" t="str">
        <f t="shared" si="31"/>
        <v/>
      </c>
    </row>
    <row r="570" spans="1:7" s="217" customFormat="1" x14ac:dyDescent="0.25">
      <c r="A570" s="234" t="s">
        <v>2409</v>
      </c>
      <c r="B570" s="292" t="s">
        <v>560</v>
      </c>
      <c r="C570" s="293" t="s">
        <v>35</v>
      </c>
      <c r="D570" s="300" t="s">
        <v>35</v>
      </c>
      <c r="E570" s="219"/>
      <c r="F570" s="203" t="str">
        <f t="shared" si="30"/>
        <v/>
      </c>
      <c r="G570" s="203" t="str">
        <f t="shared" si="31"/>
        <v/>
      </c>
    </row>
    <row r="571" spans="1:7" s="217" customFormat="1" x14ac:dyDescent="0.25">
      <c r="A571" s="234" t="s">
        <v>2410</v>
      </c>
      <c r="B571" s="292" t="s">
        <v>560</v>
      </c>
      <c r="C571" s="293" t="s">
        <v>35</v>
      </c>
      <c r="D571" s="300" t="s">
        <v>35</v>
      </c>
      <c r="E571" s="219"/>
      <c r="F571" s="203" t="str">
        <f t="shared" si="30"/>
        <v/>
      </c>
      <c r="G571" s="203" t="str">
        <f t="shared" si="31"/>
        <v/>
      </c>
    </row>
    <row r="572" spans="1:7" s="217" customFormat="1" x14ac:dyDescent="0.25">
      <c r="A572" s="234" t="s">
        <v>2411</v>
      </c>
      <c r="B572" s="292" t="s">
        <v>560</v>
      </c>
      <c r="C572" s="293" t="s">
        <v>35</v>
      </c>
      <c r="D572" s="300" t="s">
        <v>35</v>
      </c>
      <c r="E572" s="219"/>
      <c r="F572" s="203" t="str">
        <f t="shared" si="30"/>
        <v/>
      </c>
      <c r="G572" s="203" t="str">
        <f t="shared" si="31"/>
        <v/>
      </c>
    </row>
    <row r="573" spans="1:7" s="217" customFormat="1" x14ac:dyDescent="0.25">
      <c r="A573" s="234" t="s">
        <v>2412</v>
      </c>
      <c r="B573" s="292" t="s">
        <v>560</v>
      </c>
      <c r="C573" s="293" t="s">
        <v>35</v>
      </c>
      <c r="D573" s="300" t="s">
        <v>35</v>
      </c>
      <c r="E573" s="219"/>
      <c r="F573" s="203" t="str">
        <f t="shared" si="30"/>
        <v/>
      </c>
      <c r="G573" s="203" t="str">
        <f t="shared" si="31"/>
        <v/>
      </c>
    </row>
    <row r="574" spans="1:7" s="217" customFormat="1" x14ac:dyDescent="0.25">
      <c r="A574" s="234" t="s">
        <v>2413</v>
      </c>
      <c r="B574" s="292" t="s">
        <v>560</v>
      </c>
      <c r="C574" s="293" t="s">
        <v>35</v>
      </c>
      <c r="D574" s="300" t="s">
        <v>35</v>
      </c>
      <c r="E574" s="219"/>
      <c r="F574" s="203" t="str">
        <f t="shared" si="30"/>
        <v/>
      </c>
      <c r="G574" s="203" t="str">
        <f t="shared" si="31"/>
        <v/>
      </c>
    </row>
    <row r="575" spans="1:7" s="217" customFormat="1" x14ac:dyDescent="0.25">
      <c r="A575" s="234" t="s">
        <v>2414</v>
      </c>
      <c r="B575" s="193" t="s">
        <v>2015</v>
      </c>
      <c r="C575" s="293" t="s">
        <v>35</v>
      </c>
      <c r="D575" s="300" t="s">
        <v>35</v>
      </c>
      <c r="E575" s="219"/>
      <c r="F575" s="203" t="str">
        <f t="shared" si="30"/>
        <v/>
      </c>
      <c r="G575" s="203" t="str">
        <f t="shared" si="31"/>
        <v/>
      </c>
    </row>
    <row r="576" spans="1:7" s="217" customFormat="1" x14ac:dyDescent="0.25">
      <c r="A576" s="234" t="s">
        <v>2415</v>
      </c>
      <c r="B576" s="220" t="s">
        <v>100</v>
      </c>
      <c r="C576" s="150">
        <f>SUM(C558:C575)</f>
        <v>0</v>
      </c>
      <c r="D576" s="151">
        <f>SUM(D558:D575)</f>
        <v>0</v>
      </c>
      <c r="E576" s="219"/>
      <c r="F576" s="224">
        <f>SUM(F558:F575)</f>
        <v>0</v>
      </c>
      <c r="G576" s="224">
        <f>SUM(G558:G575)</f>
        <v>0</v>
      </c>
    </row>
    <row r="577" spans="1:7" x14ac:dyDescent="0.25">
      <c r="A577" s="45"/>
      <c r="B577" s="45" t="s">
        <v>2428</v>
      </c>
      <c r="C577" s="45" t="s">
        <v>65</v>
      </c>
      <c r="D577" s="45" t="s">
        <v>1623</v>
      </c>
      <c r="E577" s="45"/>
      <c r="F577" s="45" t="s">
        <v>468</v>
      </c>
      <c r="G577" s="45" t="s">
        <v>1932</v>
      </c>
    </row>
    <row r="578" spans="1:7" x14ac:dyDescent="0.25">
      <c r="A578" s="234" t="s">
        <v>2239</v>
      </c>
      <c r="B578" s="220" t="s">
        <v>1613</v>
      </c>
      <c r="C578" s="298" t="s">
        <v>35</v>
      </c>
      <c r="D578" s="298" t="s">
        <v>35</v>
      </c>
      <c r="E578" s="181"/>
      <c r="F578" s="203" t="str">
        <f>IF($C$588=0,"",IF(C578="[for completion]","",IF(C578="","",C578/$C$588)))</f>
        <v/>
      </c>
      <c r="G578" s="203" t="str">
        <f>IF($D$588=0,"",IF(D578="[for completion]","",IF(D578="","",D578/$D$588)))</f>
        <v/>
      </c>
    </row>
    <row r="579" spans="1:7" x14ac:dyDescent="0.25">
      <c r="A579" s="234" t="s">
        <v>2240</v>
      </c>
      <c r="B579" s="220" t="s">
        <v>1614</v>
      </c>
      <c r="C579" s="298" t="s">
        <v>35</v>
      </c>
      <c r="D579" s="298" t="s">
        <v>35</v>
      </c>
      <c r="E579" s="181"/>
      <c r="F579" s="203" t="str">
        <f t="shared" ref="F579:F587" si="32">IF($C$588=0,"",IF(C579="[for completion]","",IF(C579="","",C579/$C$588)))</f>
        <v/>
      </c>
      <c r="G579" s="203" t="str">
        <f t="shared" ref="G579:G587" si="33">IF($D$588=0,"",IF(D579="[for completion]","",IF(D579="","",D579/$D$588)))</f>
        <v/>
      </c>
    </row>
    <row r="580" spans="1:7" x14ac:dyDescent="0.25">
      <c r="A580" s="234" t="s">
        <v>2241</v>
      </c>
      <c r="B580" s="220" t="s">
        <v>2301</v>
      </c>
      <c r="C580" s="298" t="s">
        <v>35</v>
      </c>
      <c r="D580" s="298" t="s">
        <v>35</v>
      </c>
      <c r="E580" s="181"/>
      <c r="F580" s="203" t="str">
        <f t="shared" si="32"/>
        <v/>
      </c>
      <c r="G580" s="203" t="str">
        <f t="shared" si="33"/>
        <v/>
      </c>
    </row>
    <row r="581" spans="1:7" x14ac:dyDescent="0.25">
      <c r="A581" s="234" t="s">
        <v>2242</v>
      </c>
      <c r="B581" s="220" t="s">
        <v>1615</v>
      </c>
      <c r="C581" s="298" t="s">
        <v>35</v>
      </c>
      <c r="D581" s="298" t="s">
        <v>35</v>
      </c>
      <c r="E581" s="181"/>
      <c r="F581" s="203" t="str">
        <f t="shared" si="32"/>
        <v/>
      </c>
      <c r="G581" s="203" t="str">
        <f t="shared" si="33"/>
        <v/>
      </c>
    </row>
    <row r="582" spans="1:7" x14ac:dyDescent="0.25">
      <c r="A582" s="234" t="s">
        <v>2243</v>
      </c>
      <c r="B582" s="220" t="s">
        <v>1616</v>
      </c>
      <c r="C582" s="298" t="s">
        <v>35</v>
      </c>
      <c r="D582" s="298" t="s">
        <v>35</v>
      </c>
      <c r="E582" s="181"/>
      <c r="F582" s="203" t="str">
        <f t="shared" si="32"/>
        <v/>
      </c>
      <c r="G582" s="203" t="str">
        <f t="shared" si="33"/>
        <v/>
      </c>
    </row>
    <row r="583" spans="1:7" x14ac:dyDescent="0.25">
      <c r="A583" s="234" t="s">
        <v>2416</v>
      </c>
      <c r="B583" s="220" t="s">
        <v>1617</v>
      </c>
      <c r="C583" s="298" t="s">
        <v>35</v>
      </c>
      <c r="D583" s="298" t="s">
        <v>35</v>
      </c>
      <c r="E583" s="181"/>
      <c r="F583" s="203" t="str">
        <f t="shared" si="32"/>
        <v/>
      </c>
      <c r="G583" s="203" t="str">
        <f t="shared" si="33"/>
        <v/>
      </c>
    </row>
    <row r="584" spans="1:7" x14ac:dyDescent="0.25">
      <c r="A584" s="234" t="s">
        <v>2417</v>
      </c>
      <c r="B584" s="220" t="s">
        <v>1618</v>
      </c>
      <c r="C584" s="298" t="s">
        <v>35</v>
      </c>
      <c r="D584" s="298" t="s">
        <v>35</v>
      </c>
      <c r="E584" s="181"/>
      <c r="F584" s="203" t="str">
        <f t="shared" si="32"/>
        <v/>
      </c>
      <c r="G584" s="203" t="str">
        <f t="shared" si="33"/>
        <v/>
      </c>
    </row>
    <row r="585" spans="1:7" x14ac:dyDescent="0.25">
      <c r="A585" s="234" t="s">
        <v>2418</v>
      </c>
      <c r="B585" s="220" t="s">
        <v>1619</v>
      </c>
      <c r="C585" s="298" t="s">
        <v>35</v>
      </c>
      <c r="D585" s="298" t="s">
        <v>35</v>
      </c>
      <c r="E585" s="181"/>
      <c r="F585" s="203" t="str">
        <f t="shared" si="32"/>
        <v/>
      </c>
      <c r="G585" s="203" t="str">
        <f t="shared" si="33"/>
        <v/>
      </c>
    </row>
    <row r="586" spans="1:7" x14ac:dyDescent="0.25">
      <c r="A586" s="234" t="s">
        <v>2419</v>
      </c>
      <c r="B586" s="220" t="s">
        <v>1620</v>
      </c>
      <c r="C586" s="298" t="s">
        <v>35</v>
      </c>
      <c r="D586" s="298" t="s">
        <v>35</v>
      </c>
      <c r="E586" s="181"/>
      <c r="F586" s="203" t="str">
        <f t="shared" si="32"/>
        <v/>
      </c>
      <c r="G586" s="203" t="str">
        <f t="shared" si="33"/>
        <v/>
      </c>
    </row>
    <row r="587" spans="1:7" s="217" customFormat="1" x14ac:dyDescent="0.25">
      <c r="A587" s="234" t="s">
        <v>2420</v>
      </c>
      <c r="B587" s="220" t="s">
        <v>2015</v>
      </c>
      <c r="C587" s="298" t="s">
        <v>35</v>
      </c>
      <c r="D587" s="298" t="s">
        <v>35</v>
      </c>
      <c r="E587" s="219"/>
      <c r="F587" s="203" t="str">
        <f t="shared" si="32"/>
        <v/>
      </c>
      <c r="G587" s="203" t="str">
        <f t="shared" si="33"/>
        <v/>
      </c>
    </row>
    <row r="588" spans="1:7" x14ac:dyDescent="0.25">
      <c r="A588" s="234" t="s">
        <v>2421</v>
      </c>
      <c r="B588" s="220" t="s">
        <v>100</v>
      </c>
      <c r="C588" s="150">
        <f>SUM(C578:C587)</f>
        <v>0</v>
      </c>
      <c r="D588" s="151">
        <f>SUM(D578:D587)</f>
        <v>0</v>
      </c>
      <c r="E588" s="181"/>
      <c r="F588" s="224">
        <f>SUM(F578:F587)</f>
        <v>0</v>
      </c>
      <c r="G588" s="224">
        <f>SUM(G578:G587)</f>
        <v>0</v>
      </c>
    </row>
    <row r="589" spans="1:7" x14ac:dyDescent="0.25">
      <c r="A589" s="68"/>
      <c r="B589" s="68"/>
    </row>
    <row r="590" spans="1:7" x14ac:dyDescent="0.25">
      <c r="A590" s="119"/>
      <c r="B590" s="119" t="s">
        <v>2427</v>
      </c>
      <c r="C590" s="119" t="s">
        <v>65</v>
      </c>
      <c r="D590" s="119" t="s">
        <v>1623</v>
      </c>
      <c r="E590" s="119"/>
      <c r="F590" s="119" t="s">
        <v>468</v>
      </c>
      <c r="G590" s="119" t="s">
        <v>1932</v>
      </c>
    </row>
    <row r="591" spans="1:7" x14ac:dyDescent="0.25">
      <c r="A591" s="234" t="s">
        <v>2422</v>
      </c>
      <c r="B591" s="229" t="s">
        <v>2246</v>
      </c>
      <c r="C591" s="298" t="s">
        <v>35</v>
      </c>
      <c r="D591" s="298" t="s">
        <v>35</v>
      </c>
      <c r="E591" s="230"/>
      <c r="F591" s="203" t="str">
        <f>IF($C$595=0,"",IF(C591="[for completion]","",IF(C591="","",C591/$C$595)))</f>
        <v/>
      </c>
      <c r="G591" s="203" t="str">
        <f>IF($D$595=0,"",IF(D591="[for completion]","",IF(D591="","",D591/$D$595)))</f>
        <v/>
      </c>
    </row>
    <row r="592" spans="1:7" x14ac:dyDescent="0.25">
      <c r="A592" s="234" t="s">
        <v>2423</v>
      </c>
      <c r="B592" s="225" t="s">
        <v>2245</v>
      </c>
      <c r="C592" s="298" t="s">
        <v>35</v>
      </c>
      <c r="D592" s="298" t="s">
        <v>35</v>
      </c>
      <c r="E592" s="230"/>
      <c r="F592" s="230"/>
      <c r="G592" s="203" t="str">
        <f t="shared" ref="G592:G594" si="34">IF($D$595=0,"",IF(D592="[for completion]","",IF(D592="","",D592/$D$595)))</f>
        <v/>
      </c>
    </row>
    <row r="593" spans="1:7" x14ac:dyDescent="0.25">
      <c r="A593" s="234" t="s">
        <v>2424</v>
      </c>
      <c r="B593" s="229" t="s">
        <v>1622</v>
      </c>
      <c r="C593" s="298" t="s">
        <v>35</v>
      </c>
      <c r="D593" s="298" t="s">
        <v>35</v>
      </c>
      <c r="E593" s="230"/>
      <c r="F593" s="230"/>
      <c r="G593" s="203" t="str">
        <f t="shared" si="34"/>
        <v/>
      </c>
    </row>
    <row r="594" spans="1:7" x14ac:dyDescent="0.25">
      <c r="A594" s="234" t="s">
        <v>2425</v>
      </c>
      <c r="B594" s="227" t="s">
        <v>2015</v>
      </c>
      <c r="C594" s="298" t="s">
        <v>35</v>
      </c>
      <c r="D594" s="298" t="s">
        <v>35</v>
      </c>
      <c r="E594" s="230"/>
      <c r="F594" s="230"/>
      <c r="G594" s="203" t="str">
        <f t="shared" si="34"/>
        <v/>
      </c>
    </row>
    <row r="595" spans="1:7" x14ac:dyDescent="0.25">
      <c r="A595" s="234" t="s">
        <v>2426</v>
      </c>
      <c r="B595" s="229" t="s">
        <v>100</v>
      </c>
      <c r="C595" s="150">
        <f>SUM(C591:C594)</f>
        <v>0</v>
      </c>
      <c r="D595" s="151">
        <f>SUM(D591:D594)</f>
        <v>0</v>
      </c>
      <c r="E595" s="230"/>
      <c r="F595" s="224">
        <f>SUM(F591:F594)</f>
        <v>0</v>
      </c>
      <c r="G595" s="224">
        <f>SUM(G591:G594)</f>
        <v>0</v>
      </c>
    </row>
    <row r="596" spans="1:7" x14ac:dyDescent="0.25">
      <c r="A596" s="234"/>
    </row>
    <row r="597" spans="1:7" s="217" customFormat="1" x14ac:dyDescent="0.25">
      <c r="A597" s="119"/>
      <c r="B597" s="119" t="s">
        <v>2429</v>
      </c>
      <c r="C597" s="119" t="s">
        <v>65</v>
      </c>
      <c r="D597" s="119" t="s">
        <v>1623</v>
      </c>
      <c r="E597" s="119"/>
      <c r="F597" s="119" t="s">
        <v>467</v>
      </c>
      <c r="G597" s="119" t="s">
        <v>1932</v>
      </c>
    </row>
    <row r="598" spans="1:7" x14ac:dyDescent="0.25">
      <c r="A598" s="288" t="s">
        <v>2430</v>
      </c>
      <c r="B598" s="314" t="s">
        <v>560</v>
      </c>
      <c r="C598" s="288" t="s">
        <v>35</v>
      </c>
      <c r="D598" s="288" t="s">
        <v>35</v>
      </c>
      <c r="E598" s="306"/>
      <c r="F598" s="203" t="str">
        <f>IF($C$616=0,"",IF(C598="[for completion]","",IF(C598="","",C598/$C$616)))</f>
        <v/>
      </c>
      <c r="G598" s="203" t="str">
        <f>IF($D$616=0,"",IF(D598="[for completion]","",IF(D598="","",D598/$D$616)))</f>
        <v/>
      </c>
    </row>
    <row r="599" spans="1:7" x14ac:dyDescent="0.25">
      <c r="A599" s="288" t="s">
        <v>2431</v>
      </c>
      <c r="B599" s="314" t="s">
        <v>560</v>
      </c>
      <c r="C599" s="288" t="s">
        <v>35</v>
      </c>
      <c r="D599" s="288" t="s">
        <v>35</v>
      </c>
      <c r="E599" s="306"/>
      <c r="F599" s="203" t="str">
        <f t="shared" ref="F599:F615" si="35">IF($C$616=0,"",IF(C599="[for completion]","",IF(C599="","",C599/$C$616)))</f>
        <v/>
      </c>
      <c r="G599" s="203" t="str">
        <f t="shared" ref="G599:G615" si="36">IF($D$616=0,"",IF(D599="[for completion]","",IF(D599="","",D599/$D$616)))</f>
        <v/>
      </c>
    </row>
    <row r="600" spans="1:7" x14ac:dyDescent="0.25">
      <c r="A600" s="288" t="s">
        <v>2432</v>
      </c>
      <c r="B600" s="314" t="s">
        <v>560</v>
      </c>
      <c r="C600" s="288" t="s">
        <v>35</v>
      </c>
      <c r="D600" s="288" t="s">
        <v>35</v>
      </c>
      <c r="E600" s="306"/>
      <c r="F600" s="203" t="str">
        <f t="shared" si="35"/>
        <v/>
      </c>
      <c r="G600" s="203" t="str">
        <f t="shared" si="36"/>
        <v/>
      </c>
    </row>
    <row r="601" spans="1:7" x14ac:dyDescent="0.25">
      <c r="A601" s="288" t="s">
        <v>2433</v>
      </c>
      <c r="B601" s="314" t="s">
        <v>560</v>
      </c>
      <c r="C601" s="288" t="s">
        <v>35</v>
      </c>
      <c r="D601" s="288" t="s">
        <v>35</v>
      </c>
      <c r="E601" s="306"/>
      <c r="F601" s="203" t="str">
        <f t="shared" si="35"/>
        <v/>
      </c>
      <c r="G601" s="203" t="str">
        <f t="shared" si="36"/>
        <v/>
      </c>
    </row>
    <row r="602" spans="1:7" x14ac:dyDescent="0.25">
      <c r="A602" s="288" t="s">
        <v>2434</v>
      </c>
      <c r="B602" s="314" t="s">
        <v>560</v>
      </c>
      <c r="C602" s="288" t="s">
        <v>35</v>
      </c>
      <c r="D602" s="288" t="s">
        <v>35</v>
      </c>
      <c r="E602" s="306"/>
      <c r="F602" s="203" t="str">
        <f t="shared" si="35"/>
        <v/>
      </c>
      <c r="G602" s="203" t="str">
        <f t="shared" si="36"/>
        <v/>
      </c>
    </row>
    <row r="603" spans="1:7" x14ac:dyDescent="0.25">
      <c r="A603" s="288" t="s">
        <v>2435</v>
      </c>
      <c r="B603" s="314" t="s">
        <v>560</v>
      </c>
      <c r="C603" s="288" t="s">
        <v>35</v>
      </c>
      <c r="D603" s="288" t="s">
        <v>35</v>
      </c>
      <c r="E603" s="306"/>
      <c r="F603" s="203" t="str">
        <f t="shared" si="35"/>
        <v/>
      </c>
      <c r="G603" s="203" t="str">
        <f t="shared" si="36"/>
        <v/>
      </c>
    </row>
    <row r="604" spans="1:7" x14ac:dyDescent="0.25">
      <c r="A604" s="288" t="s">
        <v>2436</v>
      </c>
      <c r="B604" s="314" t="s">
        <v>560</v>
      </c>
      <c r="C604" s="288" t="s">
        <v>35</v>
      </c>
      <c r="D604" s="288" t="s">
        <v>35</v>
      </c>
      <c r="E604" s="306"/>
      <c r="F604" s="203" t="str">
        <f t="shared" si="35"/>
        <v/>
      </c>
      <c r="G604" s="203" t="str">
        <f t="shared" si="36"/>
        <v/>
      </c>
    </row>
    <row r="605" spans="1:7" x14ac:dyDescent="0.25">
      <c r="A605" s="288" t="s">
        <v>2437</v>
      </c>
      <c r="B605" s="314" t="s">
        <v>560</v>
      </c>
      <c r="C605" s="288" t="s">
        <v>35</v>
      </c>
      <c r="D605" s="288" t="s">
        <v>35</v>
      </c>
      <c r="E605" s="306"/>
      <c r="F605" s="203" t="str">
        <f t="shared" si="35"/>
        <v/>
      </c>
      <c r="G605" s="203" t="str">
        <f t="shared" si="36"/>
        <v/>
      </c>
    </row>
    <row r="606" spans="1:7" x14ac:dyDescent="0.25">
      <c r="A606" s="288" t="s">
        <v>2438</v>
      </c>
      <c r="B606" s="314" t="s">
        <v>560</v>
      </c>
      <c r="C606" s="288" t="s">
        <v>35</v>
      </c>
      <c r="D606" s="288" t="s">
        <v>35</v>
      </c>
      <c r="E606" s="306"/>
      <c r="F606" s="203" t="str">
        <f t="shared" si="35"/>
        <v/>
      </c>
      <c r="G606" s="203" t="str">
        <f t="shared" si="36"/>
        <v/>
      </c>
    </row>
    <row r="607" spans="1:7" x14ac:dyDescent="0.25">
      <c r="A607" s="288" t="s">
        <v>2439</v>
      </c>
      <c r="B607" s="314" t="s">
        <v>560</v>
      </c>
      <c r="C607" s="288" t="s">
        <v>35</v>
      </c>
      <c r="D607" s="288" t="s">
        <v>35</v>
      </c>
      <c r="E607" s="306"/>
      <c r="F607" s="203" t="str">
        <f t="shared" si="35"/>
        <v/>
      </c>
      <c r="G607" s="203" t="str">
        <f t="shared" si="36"/>
        <v/>
      </c>
    </row>
    <row r="608" spans="1:7" x14ac:dyDescent="0.25">
      <c r="A608" s="288" t="s">
        <v>2440</v>
      </c>
      <c r="B608" s="314" t="s">
        <v>560</v>
      </c>
      <c r="C608" s="288" t="s">
        <v>35</v>
      </c>
      <c r="D608" s="288" t="s">
        <v>35</v>
      </c>
      <c r="E608" s="306"/>
      <c r="F608" s="203" t="str">
        <f t="shared" si="35"/>
        <v/>
      </c>
      <c r="G608" s="203" t="str">
        <f t="shared" si="36"/>
        <v/>
      </c>
    </row>
    <row r="609" spans="1:7" x14ac:dyDescent="0.25">
      <c r="A609" s="288" t="s">
        <v>2441</v>
      </c>
      <c r="B609" s="314" t="s">
        <v>560</v>
      </c>
      <c r="C609" s="288" t="s">
        <v>35</v>
      </c>
      <c r="D609" s="288" t="s">
        <v>35</v>
      </c>
      <c r="E609" s="306"/>
      <c r="F609" s="203" t="str">
        <f t="shared" si="35"/>
        <v/>
      </c>
      <c r="G609" s="203" t="str">
        <f t="shared" si="36"/>
        <v/>
      </c>
    </row>
    <row r="610" spans="1:7" x14ac:dyDescent="0.25">
      <c r="A610" s="288" t="s">
        <v>2442</v>
      </c>
      <c r="B610" s="314" t="s">
        <v>560</v>
      </c>
      <c r="C610" s="288" t="s">
        <v>35</v>
      </c>
      <c r="D610" s="288" t="s">
        <v>35</v>
      </c>
      <c r="E610" s="306"/>
      <c r="F610" s="203" t="str">
        <f t="shared" si="35"/>
        <v/>
      </c>
      <c r="G610" s="203" t="str">
        <f t="shared" si="36"/>
        <v/>
      </c>
    </row>
    <row r="611" spans="1:7" x14ac:dyDescent="0.25">
      <c r="A611" s="288" t="s">
        <v>2443</v>
      </c>
      <c r="B611" s="314" t="s">
        <v>560</v>
      </c>
      <c r="C611" s="288" t="s">
        <v>35</v>
      </c>
      <c r="D611" s="288" t="s">
        <v>35</v>
      </c>
      <c r="E611" s="306"/>
      <c r="F611" s="203" t="str">
        <f t="shared" si="35"/>
        <v/>
      </c>
      <c r="G611" s="203" t="str">
        <f t="shared" si="36"/>
        <v/>
      </c>
    </row>
    <row r="612" spans="1:7" x14ac:dyDescent="0.25">
      <c r="A612" s="288" t="s">
        <v>2444</v>
      </c>
      <c r="B612" s="314" t="s">
        <v>560</v>
      </c>
      <c r="C612" s="288" t="s">
        <v>35</v>
      </c>
      <c r="D612" s="288" t="s">
        <v>35</v>
      </c>
      <c r="E612" s="306"/>
      <c r="F612" s="203" t="str">
        <f t="shared" si="35"/>
        <v/>
      </c>
      <c r="G612" s="203" t="str">
        <f t="shared" si="36"/>
        <v/>
      </c>
    </row>
    <row r="613" spans="1:7" x14ac:dyDescent="0.25">
      <c r="A613" s="288" t="s">
        <v>2445</v>
      </c>
      <c r="B613" s="314" t="s">
        <v>560</v>
      </c>
      <c r="C613" s="288" t="s">
        <v>35</v>
      </c>
      <c r="D613" s="288" t="s">
        <v>35</v>
      </c>
      <c r="E613" s="306"/>
      <c r="F613" s="203" t="str">
        <f t="shared" si="35"/>
        <v/>
      </c>
      <c r="G613" s="203" t="str">
        <f t="shared" si="36"/>
        <v/>
      </c>
    </row>
    <row r="614" spans="1:7" x14ac:dyDescent="0.25">
      <c r="A614" s="288" t="s">
        <v>2446</v>
      </c>
      <c r="B614" s="314" t="s">
        <v>560</v>
      </c>
      <c r="C614" s="288" t="s">
        <v>35</v>
      </c>
      <c r="D614" s="288" t="s">
        <v>35</v>
      </c>
      <c r="E614" s="306"/>
      <c r="F614" s="203" t="str">
        <f t="shared" si="35"/>
        <v/>
      </c>
      <c r="G614" s="203" t="str">
        <f t="shared" si="36"/>
        <v/>
      </c>
    </row>
    <row r="615" spans="1:7" x14ac:dyDescent="0.25">
      <c r="A615" s="288" t="s">
        <v>2447</v>
      </c>
      <c r="B615" s="305" t="s">
        <v>2015</v>
      </c>
      <c r="C615" s="288" t="s">
        <v>35</v>
      </c>
      <c r="D615" s="288" t="s">
        <v>35</v>
      </c>
      <c r="E615" s="306"/>
      <c r="F615" s="203" t="str">
        <f t="shared" si="35"/>
        <v/>
      </c>
      <c r="G615" s="203" t="str">
        <f t="shared" si="36"/>
        <v/>
      </c>
    </row>
    <row r="616" spans="1:7" x14ac:dyDescent="0.25">
      <c r="A616" s="288" t="s">
        <v>2448</v>
      </c>
      <c r="B616" s="305" t="s">
        <v>100</v>
      </c>
      <c r="C616" s="288">
        <f>SUM(C598:C615)</f>
        <v>0</v>
      </c>
      <c r="D616" s="288">
        <f>SUM(D598:D615)</f>
        <v>0</v>
      </c>
      <c r="E616" s="306"/>
      <c r="F616" s="311">
        <f>SUM(F598:F615)</f>
        <v>0</v>
      </c>
      <c r="G616" s="311">
        <f>SUM(G598:G615)</f>
        <v>0</v>
      </c>
    </row>
    <row r="617" spans="1:7" x14ac:dyDescent="0.25">
      <c r="A617" s="68"/>
      <c r="B617" s="68"/>
      <c r="C617" s="68"/>
      <c r="D617" s="68"/>
      <c r="E617" s="68"/>
      <c r="F617" s="68"/>
      <c r="G617" s="6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sqref="A1:B1"/>
    </sheetView>
  </sheetViews>
  <sheetFormatPr defaultRowHeight="15" x14ac:dyDescent="0.25"/>
  <cols>
    <col min="1" max="1" width="13.28515625" style="217" customWidth="1"/>
    <col min="2" max="2" width="59" style="217" customWidth="1"/>
    <col min="3" max="7" width="36.7109375" style="217" customWidth="1"/>
    <col min="8" max="16384" width="9.140625" style="217"/>
  </cols>
  <sheetData>
    <row r="1" spans="1:9" ht="45" customHeight="1" x14ac:dyDescent="0.25">
      <c r="A1" s="445" t="s">
        <v>1517</v>
      </c>
      <c r="B1" s="445"/>
    </row>
    <row r="2" spans="1:9" ht="31.5" x14ac:dyDescent="0.25">
      <c r="A2" s="235" t="s">
        <v>2092</v>
      </c>
      <c r="B2" s="235"/>
      <c r="C2" s="226"/>
      <c r="D2" s="226"/>
      <c r="E2" s="226"/>
      <c r="F2" s="312" t="s">
        <v>2300</v>
      </c>
      <c r="G2" s="236"/>
    </row>
    <row r="3" spans="1:9" x14ac:dyDescent="0.25">
      <c r="A3" s="226"/>
      <c r="B3" s="226"/>
      <c r="C3" s="226"/>
      <c r="D3" s="226"/>
      <c r="E3" s="226"/>
      <c r="F3" s="226"/>
      <c r="G3" s="226"/>
    </row>
    <row r="4" spans="1:9" ht="15.75" customHeight="1" thickBot="1" x14ac:dyDescent="0.3">
      <c r="A4" s="226"/>
      <c r="B4" s="226"/>
      <c r="C4" s="237"/>
      <c r="D4" s="226"/>
      <c r="E4" s="226"/>
      <c r="F4" s="226"/>
      <c r="G4" s="226"/>
    </row>
    <row r="5" spans="1:9" ht="60.75" customHeight="1" thickBot="1" x14ac:dyDescent="0.3">
      <c r="A5" s="238"/>
      <c r="B5" s="239" t="s">
        <v>23</v>
      </c>
      <c r="C5" s="240" t="s">
        <v>24</v>
      </c>
      <c r="D5" s="238"/>
      <c r="E5" s="446" t="s">
        <v>2073</v>
      </c>
      <c r="F5" s="447"/>
      <c r="G5" s="241" t="s">
        <v>2072</v>
      </c>
      <c r="H5" s="232"/>
    </row>
    <row r="6" spans="1:9" x14ac:dyDescent="0.25">
      <c r="A6" s="227"/>
      <c r="B6" s="227"/>
      <c r="C6" s="227"/>
      <c r="D6" s="227"/>
      <c r="F6" s="242"/>
      <c r="G6" s="242"/>
    </row>
    <row r="7" spans="1:9" ht="18.75" customHeight="1" x14ac:dyDescent="0.25">
      <c r="A7" s="243"/>
      <c r="B7" s="431" t="s">
        <v>2101</v>
      </c>
      <c r="C7" s="432"/>
      <c r="D7" s="244"/>
      <c r="E7" s="431" t="s">
        <v>2089</v>
      </c>
      <c r="F7" s="448"/>
      <c r="G7" s="448"/>
      <c r="H7" s="432"/>
    </row>
    <row r="8" spans="1:9" ht="18.75" customHeight="1" x14ac:dyDescent="0.25">
      <c r="A8" s="227"/>
      <c r="B8" s="449" t="s">
        <v>2066</v>
      </c>
      <c r="C8" s="450"/>
      <c r="D8" s="244"/>
      <c r="E8" s="451" t="s">
        <v>35</v>
      </c>
      <c r="F8" s="452"/>
      <c r="G8" s="452"/>
      <c r="H8" s="453"/>
    </row>
    <row r="9" spans="1:9" ht="18.75" customHeight="1" x14ac:dyDescent="0.25">
      <c r="A9" s="227"/>
      <c r="B9" s="449" t="s">
        <v>2070</v>
      </c>
      <c r="C9" s="450"/>
      <c r="D9" s="245"/>
      <c r="E9" s="451"/>
      <c r="F9" s="452"/>
      <c r="G9" s="452"/>
      <c r="H9" s="453"/>
      <c r="I9" s="232"/>
    </row>
    <row r="10" spans="1:9" x14ac:dyDescent="0.25">
      <c r="A10" s="246"/>
      <c r="B10" s="454"/>
      <c r="C10" s="454"/>
      <c r="D10" s="244"/>
      <c r="E10" s="451"/>
      <c r="F10" s="452"/>
      <c r="G10" s="452"/>
      <c r="H10" s="453"/>
      <c r="I10" s="232"/>
    </row>
    <row r="11" spans="1:9" ht="15.75" thickBot="1" x14ac:dyDescent="0.3">
      <c r="A11" s="246"/>
      <c r="B11" s="455"/>
      <c r="C11" s="456"/>
      <c r="D11" s="245"/>
      <c r="E11" s="451"/>
      <c r="F11" s="452"/>
      <c r="G11" s="452"/>
      <c r="H11" s="453"/>
      <c r="I11" s="232"/>
    </row>
    <row r="12" spans="1:9" x14ac:dyDescent="0.25">
      <c r="A12" s="227"/>
      <c r="B12" s="247"/>
      <c r="C12" s="227"/>
      <c r="D12" s="227"/>
      <c r="E12" s="451"/>
      <c r="F12" s="452"/>
      <c r="G12" s="452"/>
      <c r="H12" s="453"/>
      <c r="I12" s="232"/>
    </row>
    <row r="13" spans="1:9" ht="15.75" customHeight="1" thickBot="1" x14ac:dyDescent="0.3">
      <c r="A13" s="227"/>
      <c r="B13" s="247"/>
      <c r="C13" s="227"/>
      <c r="D13" s="227"/>
      <c r="E13" s="440" t="s">
        <v>2102</v>
      </c>
      <c r="F13" s="441"/>
      <c r="G13" s="442" t="s">
        <v>2103</v>
      </c>
      <c r="H13" s="443"/>
      <c r="I13" s="232"/>
    </row>
    <row r="14" spans="1:9" x14ac:dyDescent="0.25">
      <c r="A14" s="227"/>
      <c r="B14" s="247"/>
      <c r="C14" s="227"/>
      <c r="D14" s="227"/>
      <c r="E14" s="248"/>
      <c r="F14" s="248"/>
      <c r="G14" s="227"/>
      <c r="H14" s="233"/>
    </row>
    <row r="15" spans="1:9" ht="18.75" customHeight="1" x14ac:dyDescent="0.25">
      <c r="A15" s="249"/>
      <c r="B15" s="444" t="s">
        <v>2104</v>
      </c>
      <c r="C15" s="444"/>
      <c r="D15" s="444"/>
      <c r="E15" s="249"/>
      <c r="F15" s="249"/>
      <c r="G15" s="249"/>
      <c r="H15" s="249"/>
    </row>
    <row r="16" spans="1:9" x14ac:dyDescent="0.25">
      <c r="A16" s="250"/>
      <c r="B16" s="250" t="s">
        <v>2067</v>
      </c>
      <c r="C16" s="250" t="s">
        <v>65</v>
      </c>
      <c r="D16" s="250" t="s">
        <v>1629</v>
      </c>
      <c r="E16" s="250"/>
      <c r="F16" s="250" t="s">
        <v>2068</v>
      </c>
      <c r="G16" s="250" t="s">
        <v>2069</v>
      </c>
      <c r="H16" s="250"/>
    </row>
    <row r="17" spans="1:8" x14ac:dyDescent="0.25">
      <c r="A17" s="227" t="s">
        <v>2074</v>
      </c>
      <c r="B17" s="229" t="s">
        <v>2075</v>
      </c>
      <c r="C17" s="287" t="s">
        <v>35</v>
      </c>
      <c r="D17" s="287" t="s">
        <v>35</v>
      </c>
      <c r="F17" s="216" t="str">
        <f>IF(OR('B1. HTT Mortgage Assets'!$C$15=0,C17="[For completion]"),"",C17/'B1. HTT Mortgage Assets'!$C$15)</f>
        <v/>
      </c>
      <c r="G17" s="216" t="str">
        <f>IF(OR('B1. HTT Mortgage Assets'!$F$28=0,D17="[For completion]"),"",D17/'B1. HTT Mortgage Assets'!$F$28)</f>
        <v/>
      </c>
    </row>
    <row r="18" spans="1:8" x14ac:dyDescent="0.25">
      <c r="A18" s="229" t="s">
        <v>2105</v>
      </c>
      <c r="B18" s="252"/>
      <c r="C18" s="229"/>
      <c r="D18" s="229"/>
      <c r="F18" s="229"/>
      <c r="G18" s="229"/>
    </row>
    <row r="19" spans="1:8" x14ac:dyDescent="0.25">
      <c r="A19" s="229" t="s">
        <v>2106</v>
      </c>
      <c r="B19" s="229"/>
      <c r="C19" s="229"/>
      <c r="D19" s="229"/>
      <c r="F19" s="229"/>
      <c r="G19" s="229"/>
    </row>
    <row r="20" spans="1:8" ht="18.75" customHeight="1" x14ac:dyDescent="0.25">
      <c r="A20" s="249"/>
      <c r="B20" s="444" t="s">
        <v>2070</v>
      </c>
      <c r="C20" s="444"/>
      <c r="D20" s="444"/>
      <c r="E20" s="249"/>
      <c r="F20" s="249"/>
      <c r="G20" s="249"/>
      <c r="H20" s="249"/>
    </row>
    <row r="21" spans="1:8" x14ac:dyDescent="0.25">
      <c r="A21" s="250"/>
      <c r="B21" s="250" t="s">
        <v>2107</v>
      </c>
      <c r="C21" s="250" t="s">
        <v>2076</v>
      </c>
      <c r="D21" s="250" t="s">
        <v>2077</v>
      </c>
      <c r="E21" s="250" t="s">
        <v>2078</v>
      </c>
      <c r="F21" s="250" t="s">
        <v>2108</v>
      </c>
      <c r="G21" s="250" t="s">
        <v>2079</v>
      </c>
      <c r="H21" s="250" t="s">
        <v>2080</v>
      </c>
    </row>
    <row r="22" spans="1:8" ht="15" customHeight="1" x14ac:dyDescent="0.25">
      <c r="A22" s="228"/>
      <c r="B22" s="253" t="s">
        <v>2109</v>
      </c>
      <c r="C22" s="253"/>
      <c r="D22" s="228"/>
      <c r="E22" s="228"/>
      <c r="F22" s="228"/>
      <c r="G22" s="228"/>
      <c r="H22" s="228"/>
    </row>
    <row r="23" spans="1:8" x14ac:dyDescent="0.25">
      <c r="A23" s="227" t="s">
        <v>2081</v>
      </c>
      <c r="B23" s="227" t="s">
        <v>2091</v>
      </c>
      <c r="C23" s="254" t="s">
        <v>35</v>
      </c>
      <c r="D23" s="254" t="s">
        <v>35</v>
      </c>
      <c r="E23" s="254" t="s">
        <v>35</v>
      </c>
      <c r="F23" s="254" t="s">
        <v>35</v>
      </c>
      <c r="G23" s="254" t="s">
        <v>35</v>
      </c>
      <c r="H23" s="231">
        <f>SUM(C23:G23)</f>
        <v>0</v>
      </c>
    </row>
    <row r="24" spans="1:8" x14ac:dyDescent="0.25">
      <c r="A24" s="227" t="s">
        <v>2082</v>
      </c>
      <c r="B24" s="227" t="s">
        <v>2090</v>
      </c>
      <c r="C24" s="254" t="s">
        <v>35</v>
      </c>
      <c r="D24" s="254" t="s">
        <v>35</v>
      </c>
      <c r="E24" s="254" t="s">
        <v>35</v>
      </c>
      <c r="F24" s="254" t="s">
        <v>35</v>
      </c>
      <c r="G24" s="254" t="s">
        <v>35</v>
      </c>
      <c r="H24" s="231">
        <f t="shared" ref="H24:H25" si="0">SUM(C24:G24)</f>
        <v>0</v>
      </c>
    </row>
    <row r="25" spans="1:8" x14ac:dyDescent="0.25">
      <c r="A25" s="227" t="s">
        <v>2083</v>
      </c>
      <c r="B25" s="227" t="s">
        <v>1622</v>
      </c>
      <c r="C25" s="254" t="s">
        <v>35</v>
      </c>
      <c r="D25" s="254" t="s">
        <v>35</v>
      </c>
      <c r="E25" s="254" t="s">
        <v>35</v>
      </c>
      <c r="F25" s="254" t="s">
        <v>35</v>
      </c>
      <c r="G25" s="254" t="s">
        <v>35</v>
      </c>
      <c r="H25" s="231">
        <f t="shared" si="0"/>
        <v>0</v>
      </c>
    </row>
    <row r="26" spans="1:8" x14ac:dyDescent="0.25">
      <c r="A26" s="227" t="s">
        <v>2084</v>
      </c>
      <c r="B26" s="227" t="s">
        <v>2071</v>
      </c>
      <c r="C26" s="255">
        <f>SUM(C23:C25)+SUM(C27:C32)</f>
        <v>0</v>
      </c>
      <c r="D26" s="255">
        <f t="shared" ref="D26:G26" si="1">SUM(D23:D25)+SUM(D27:D32)</f>
        <v>0</v>
      </c>
      <c r="E26" s="255">
        <f t="shared" si="1"/>
        <v>0</v>
      </c>
      <c r="F26" s="255">
        <f t="shared" si="1"/>
        <v>0</v>
      </c>
      <c r="G26" s="255">
        <f t="shared" si="1"/>
        <v>0</v>
      </c>
      <c r="H26" s="255">
        <f t="shared" ref="H26" si="2">SUM(H23:H25)</f>
        <v>0</v>
      </c>
    </row>
    <row r="27" spans="1:8" x14ac:dyDescent="0.25">
      <c r="A27" s="227" t="s">
        <v>2085</v>
      </c>
      <c r="B27" s="302" t="s">
        <v>2298</v>
      </c>
      <c r="C27" s="254"/>
      <c r="D27" s="254"/>
      <c r="E27" s="254"/>
      <c r="F27" s="254"/>
      <c r="G27" s="254"/>
      <c r="H27" s="216">
        <f>IF(SUM(C27:G27)="","",SUM(C27:G27))</f>
        <v>0</v>
      </c>
    </row>
    <row r="28" spans="1:8" x14ac:dyDescent="0.25">
      <c r="A28" s="227" t="s">
        <v>2086</v>
      </c>
      <c r="B28" s="302" t="s">
        <v>2298</v>
      </c>
      <c r="C28" s="254"/>
      <c r="D28" s="254"/>
      <c r="E28" s="254"/>
      <c r="F28" s="254"/>
      <c r="G28" s="254"/>
      <c r="H28" s="231">
        <f t="shared" ref="H28:H30" si="3">IF(SUM(C28:G28)="","",SUM(C28:G28))</f>
        <v>0</v>
      </c>
    </row>
    <row r="29" spans="1:8" x14ac:dyDescent="0.25">
      <c r="A29" s="227" t="s">
        <v>2087</v>
      </c>
      <c r="B29" s="302" t="s">
        <v>2298</v>
      </c>
      <c r="C29" s="254"/>
      <c r="D29" s="254"/>
      <c r="E29" s="254"/>
      <c r="F29" s="254"/>
      <c r="G29" s="254"/>
      <c r="H29" s="231">
        <f t="shared" si="3"/>
        <v>0</v>
      </c>
    </row>
    <row r="30" spans="1:8" x14ac:dyDescent="0.25">
      <c r="A30" s="227" t="s">
        <v>2088</v>
      </c>
      <c r="B30" s="302" t="s">
        <v>2298</v>
      </c>
      <c r="C30" s="254"/>
      <c r="D30" s="254"/>
      <c r="E30" s="254"/>
      <c r="F30" s="254"/>
      <c r="G30" s="254"/>
      <c r="H30" s="231">
        <f t="shared" si="3"/>
        <v>0</v>
      </c>
    </row>
    <row r="31" spans="1:8" x14ac:dyDescent="0.25">
      <c r="A31" s="227" t="s">
        <v>2296</v>
      </c>
      <c r="B31" s="302" t="s">
        <v>2298</v>
      </c>
      <c r="C31" s="257"/>
      <c r="D31" s="251"/>
      <c r="E31" s="251"/>
      <c r="F31" s="258"/>
      <c r="G31" s="259"/>
    </row>
    <row r="32" spans="1:8" x14ac:dyDescent="0.25">
      <c r="A32" s="227" t="s">
        <v>2297</v>
      </c>
      <c r="B32" s="302" t="s">
        <v>2298</v>
      </c>
      <c r="C32" s="260"/>
      <c r="D32" s="227"/>
      <c r="E32" s="227"/>
      <c r="F32" s="216"/>
      <c r="G32" s="230"/>
    </row>
    <row r="33" spans="1:7" x14ac:dyDescent="0.25">
      <c r="A33" s="227"/>
      <c r="B33" s="256"/>
      <c r="C33" s="260"/>
      <c r="D33" s="227"/>
      <c r="E33" s="227"/>
      <c r="F33" s="216"/>
      <c r="G33" s="230"/>
    </row>
    <row r="34" spans="1:7" x14ac:dyDescent="0.25">
      <c r="A34" s="227"/>
      <c r="B34" s="256"/>
      <c r="C34" s="260"/>
      <c r="D34" s="227"/>
      <c r="E34" s="227"/>
      <c r="F34" s="216"/>
      <c r="G34" s="230"/>
    </row>
    <row r="35" spans="1:7" x14ac:dyDescent="0.25">
      <c r="A35" s="227"/>
      <c r="B35" s="256"/>
      <c r="C35" s="260"/>
      <c r="D35" s="227"/>
      <c r="F35" s="216"/>
      <c r="G35" s="230"/>
    </row>
    <row r="36" spans="1:7" x14ac:dyDescent="0.25">
      <c r="A36" s="227"/>
      <c r="B36" s="227"/>
      <c r="C36" s="215"/>
      <c r="D36" s="215"/>
      <c r="E36" s="215"/>
      <c r="F36" s="215"/>
      <c r="G36" s="229"/>
    </row>
    <row r="37" spans="1:7" x14ac:dyDescent="0.25">
      <c r="A37" s="227"/>
      <c r="B37" s="227"/>
      <c r="C37" s="215"/>
      <c r="D37" s="215"/>
      <c r="E37" s="215"/>
      <c r="F37" s="215"/>
      <c r="G37" s="229"/>
    </row>
    <row r="38" spans="1:7" x14ac:dyDescent="0.25">
      <c r="A38" s="227"/>
      <c r="B38" s="227"/>
      <c r="C38" s="215"/>
      <c r="D38" s="215"/>
      <c r="E38" s="215"/>
      <c r="F38" s="215"/>
      <c r="G38" s="229"/>
    </row>
    <row r="39" spans="1:7" x14ac:dyDescent="0.25">
      <c r="A39" s="227"/>
      <c r="B39" s="227"/>
      <c r="C39" s="215"/>
      <c r="D39" s="215"/>
      <c r="E39" s="215"/>
      <c r="F39" s="215"/>
      <c r="G39" s="229"/>
    </row>
    <row r="40" spans="1:7" x14ac:dyDescent="0.25">
      <c r="A40" s="227"/>
      <c r="B40" s="227"/>
      <c r="C40" s="215"/>
      <c r="D40" s="215"/>
      <c r="E40" s="215"/>
      <c r="F40" s="215"/>
      <c r="G40" s="229"/>
    </row>
    <row r="41" spans="1:7" x14ac:dyDescent="0.25">
      <c r="A41" s="227"/>
      <c r="B41" s="227"/>
      <c r="C41" s="215"/>
      <c r="D41" s="215"/>
      <c r="E41" s="215"/>
      <c r="F41" s="215"/>
      <c r="G41" s="229"/>
    </row>
    <row r="42" spans="1:7" x14ac:dyDescent="0.25">
      <c r="A42" s="227"/>
      <c r="B42" s="227"/>
      <c r="C42" s="215"/>
      <c r="D42" s="215"/>
      <c r="E42" s="215"/>
      <c r="F42" s="215"/>
      <c r="G42" s="229"/>
    </row>
    <row r="43" spans="1:7" x14ac:dyDescent="0.25">
      <c r="A43" s="227"/>
      <c r="B43" s="227"/>
      <c r="C43" s="215"/>
      <c r="D43" s="215"/>
      <c r="E43" s="215"/>
      <c r="F43" s="215"/>
      <c r="G43" s="229"/>
    </row>
    <row r="44" spans="1:7" x14ac:dyDescent="0.25">
      <c r="A44" s="227"/>
      <c r="B44" s="227"/>
      <c r="C44" s="215"/>
      <c r="D44" s="215"/>
      <c r="E44" s="215"/>
      <c r="F44" s="215"/>
      <c r="G44" s="229"/>
    </row>
    <row r="45" spans="1:7" x14ac:dyDescent="0.25">
      <c r="A45" s="227"/>
      <c r="B45" s="227"/>
      <c r="C45" s="215"/>
      <c r="D45" s="215"/>
      <c r="E45" s="215"/>
      <c r="F45" s="215"/>
      <c r="G45" s="229"/>
    </row>
    <row r="46" spans="1:7" x14ac:dyDescent="0.25">
      <c r="A46" s="227"/>
      <c r="B46" s="227"/>
      <c r="C46" s="215"/>
      <c r="D46" s="215"/>
      <c r="E46" s="215"/>
      <c r="F46" s="215"/>
      <c r="G46" s="229"/>
    </row>
    <row r="47" spans="1:7" x14ac:dyDescent="0.25">
      <c r="A47" s="227"/>
      <c r="B47" s="227"/>
      <c r="C47" s="215"/>
      <c r="D47" s="215"/>
      <c r="E47" s="215"/>
      <c r="F47" s="215"/>
      <c r="G47" s="229"/>
    </row>
    <row r="48" spans="1:7" x14ac:dyDescent="0.25">
      <c r="A48" s="227"/>
      <c r="B48" s="227"/>
      <c r="C48" s="215"/>
      <c r="D48" s="215"/>
      <c r="E48" s="215"/>
      <c r="F48" s="215"/>
      <c r="G48" s="229"/>
    </row>
    <row r="49" spans="1:7" x14ac:dyDescent="0.25">
      <c r="A49" s="227"/>
      <c r="B49" s="227"/>
      <c r="C49" s="215"/>
      <c r="D49" s="215"/>
      <c r="E49" s="215"/>
      <c r="F49" s="215"/>
      <c r="G49" s="229"/>
    </row>
    <row r="50" spans="1:7" x14ac:dyDescent="0.25">
      <c r="A50" s="227"/>
      <c r="B50" s="227"/>
      <c r="C50" s="215"/>
      <c r="D50" s="215"/>
      <c r="E50" s="215"/>
      <c r="F50" s="215"/>
      <c r="G50" s="229"/>
    </row>
    <row r="51" spans="1:7" x14ac:dyDescent="0.25">
      <c r="A51" s="227"/>
      <c r="B51" s="227"/>
      <c r="C51" s="215"/>
      <c r="D51" s="215"/>
      <c r="E51" s="215"/>
      <c r="F51" s="215"/>
      <c r="G51" s="229"/>
    </row>
    <row r="52" spans="1:7" x14ac:dyDescent="0.25">
      <c r="A52" s="227"/>
      <c r="B52" s="227"/>
      <c r="C52" s="215"/>
      <c r="D52" s="215"/>
      <c r="E52" s="215"/>
      <c r="F52" s="215"/>
      <c r="G52" s="229"/>
    </row>
    <row r="53" spans="1:7" x14ac:dyDescent="0.25">
      <c r="A53" s="227"/>
      <c r="B53" s="227"/>
      <c r="C53" s="215"/>
      <c r="D53" s="215"/>
      <c r="E53" s="215"/>
      <c r="F53" s="215"/>
      <c r="G53" s="229"/>
    </row>
    <row r="54" spans="1:7" x14ac:dyDescent="0.25">
      <c r="A54" s="227"/>
      <c r="B54" s="227"/>
      <c r="C54" s="215"/>
      <c r="D54" s="215"/>
      <c r="E54" s="215"/>
      <c r="F54" s="215"/>
      <c r="G54" s="229"/>
    </row>
    <row r="55" spans="1:7" x14ac:dyDescent="0.25">
      <c r="A55" s="227"/>
      <c r="B55" s="227"/>
      <c r="C55" s="215"/>
      <c r="D55" s="215"/>
      <c r="E55" s="215"/>
      <c r="F55" s="215"/>
      <c r="G55" s="229"/>
    </row>
    <row r="56" spans="1:7" x14ac:dyDescent="0.25">
      <c r="A56" s="227"/>
      <c r="B56" s="227"/>
      <c r="C56" s="215"/>
      <c r="D56" s="215"/>
      <c r="E56" s="215"/>
      <c r="F56" s="215"/>
      <c r="G56" s="229"/>
    </row>
    <row r="57" spans="1:7" x14ac:dyDescent="0.25">
      <c r="A57" s="227"/>
      <c r="B57" s="227"/>
      <c r="C57" s="215"/>
      <c r="D57" s="215"/>
      <c r="E57" s="215"/>
      <c r="F57" s="215"/>
      <c r="G57" s="229"/>
    </row>
    <row r="58" spans="1:7" x14ac:dyDescent="0.25">
      <c r="A58" s="227"/>
      <c r="B58" s="227"/>
      <c r="C58" s="215"/>
      <c r="D58" s="215"/>
      <c r="E58" s="215"/>
      <c r="F58" s="215"/>
      <c r="G58" s="229"/>
    </row>
    <row r="59" spans="1:7" x14ac:dyDescent="0.25">
      <c r="A59" s="227"/>
      <c r="B59" s="227"/>
      <c r="C59" s="215"/>
      <c r="D59" s="215"/>
      <c r="E59" s="215"/>
      <c r="F59" s="215"/>
      <c r="G59" s="229"/>
    </row>
    <row r="60" spans="1:7" x14ac:dyDescent="0.25">
      <c r="A60" s="227"/>
      <c r="B60" s="227"/>
      <c r="C60" s="215"/>
      <c r="D60" s="215"/>
      <c r="E60" s="215"/>
      <c r="F60" s="215"/>
      <c r="G60" s="229"/>
    </row>
    <row r="61" spans="1:7" x14ac:dyDescent="0.25">
      <c r="A61" s="227"/>
      <c r="B61" s="227"/>
      <c r="C61" s="215"/>
      <c r="D61" s="215"/>
      <c r="E61" s="215"/>
      <c r="F61" s="215"/>
      <c r="G61" s="229"/>
    </row>
    <row r="62" spans="1:7" x14ac:dyDescent="0.25">
      <c r="A62" s="227"/>
      <c r="B62" s="227"/>
      <c r="C62" s="215"/>
      <c r="D62" s="215"/>
      <c r="E62" s="215"/>
      <c r="F62" s="215"/>
      <c r="G62" s="229"/>
    </row>
    <row r="63" spans="1:7" x14ac:dyDescent="0.25">
      <c r="A63" s="227"/>
      <c r="B63" s="261"/>
      <c r="C63" s="262"/>
      <c r="D63" s="262"/>
      <c r="E63" s="215"/>
      <c r="F63" s="262"/>
      <c r="G63" s="229"/>
    </row>
    <row r="64" spans="1:7" x14ac:dyDescent="0.25">
      <c r="A64" s="227"/>
      <c r="B64" s="227"/>
      <c r="C64" s="215"/>
      <c r="D64" s="215"/>
      <c r="E64" s="215"/>
      <c r="F64" s="215"/>
      <c r="G64" s="229"/>
    </row>
    <row r="65" spans="1:7" x14ac:dyDescent="0.25">
      <c r="A65" s="227"/>
      <c r="B65" s="227"/>
      <c r="C65" s="215"/>
      <c r="D65" s="215"/>
      <c r="E65" s="215"/>
      <c r="F65" s="215"/>
      <c r="G65" s="229"/>
    </row>
    <row r="66" spans="1:7" x14ac:dyDescent="0.25">
      <c r="A66" s="227"/>
      <c r="B66" s="227"/>
      <c r="C66" s="215"/>
      <c r="D66" s="215"/>
      <c r="E66" s="215"/>
      <c r="F66" s="215"/>
      <c r="G66" s="229"/>
    </row>
    <row r="67" spans="1:7" x14ac:dyDescent="0.25">
      <c r="A67" s="227"/>
      <c r="B67" s="261"/>
      <c r="C67" s="262"/>
      <c r="D67" s="262"/>
      <c r="E67" s="215"/>
      <c r="F67" s="262"/>
      <c r="G67" s="229"/>
    </row>
    <row r="68" spans="1:7" x14ac:dyDescent="0.25">
      <c r="A68" s="227"/>
      <c r="B68" s="229"/>
      <c r="C68" s="215"/>
      <c r="D68" s="215"/>
      <c r="E68" s="215"/>
      <c r="F68" s="215"/>
      <c r="G68" s="229"/>
    </row>
    <row r="69" spans="1:7" x14ac:dyDescent="0.25">
      <c r="A69" s="227"/>
      <c r="B69" s="227"/>
      <c r="C69" s="215"/>
      <c r="D69" s="215"/>
      <c r="E69" s="215"/>
      <c r="F69" s="215"/>
      <c r="G69" s="229"/>
    </row>
    <row r="70" spans="1:7" x14ac:dyDescent="0.25">
      <c r="A70" s="227"/>
      <c r="B70" s="229"/>
      <c r="C70" s="215"/>
      <c r="D70" s="215"/>
      <c r="E70" s="215"/>
      <c r="F70" s="215"/>
      <c r="G70" s="229"/>
    </row>
    <row r="71" spans="1:7" x14ac:dyDescent="0.25">
      <c r="A71" s="227"/>
      <c r="B71" s="229"/>
      <c r="C71" s="215"/>
      <c r="D71" s="215"/>
      <c r="E71" s="215"/>
      <c r="F71" s="215"/>
      <c r="G71" s="229"/>
    </row>
    <row r="72" spans="1:7" x14ac:dyDescent="0.25">
      <c r="A72" s="227"/>
      <c r="B72" s="229"/>
      <c r="C72" s="215"/>
      <c r="D72" s="215"/>
      <c r="E72" s="215"/>
      <c r="F72" s="215"/>
      <c r="G72" s="229"/>
    </row>
    <row r="73" spans="1:7" x14ac:dyDescent="0.25">
      <c r="A73" s="227"/>
      <c r="B73" s="229"/>
      <c r="C73" s="215"/>
      <c r="D73" s="215"/>
      <c r="E73" s="215"/>
      <c r="F73" s="215"/>
      <c r="G73" s="229"/>
    </row>
    <row r="74" spans="1:7" x14ac:dyDescent="0.25">
      <c r="A74" s="227"/>
      <c r="B74" s="229"/>
      <c r="C74" s="215"/>
      <c r="D74" s="215"/>
      <c r="E74" s="215"/>
      <c r="F74" s="215"/>
      <c r="G74" s="229"/>
    </row>
    <row r="75" spans="1:7" x14ac:dyDescent="0.25">
      <c r="A75" s="227"/>
      <c r="B75" s="229"/>
      <c r="C75" s="215"/>
      <c r="D75" s="215"/>
      <c r="E75" s="215"/>
      <c r="F75" s="215"/>
      <c r="G75" s="229"/>
    </row>
    <row r="76" spans="1:7" x14ac:dyDescent="0.25">
      <c r="A76" s="227"/>
      <c r="B76" s="229"/>
      <c r="C76" s="215"/>
      <c r="D76" s="215"/>
      <c r="E76" s="215"/>
      <c r="F76" s="215"/>
      <c r="G76" s="229"/>
    </row>
    <row r="77" spans="1:7" x14ac:dyDescent="0.25">
      <c r="A77" s="227"/>
      <c r="B77" s="229"/>
      <c r="C77" s="215"/>
      <c r="D77" s="215"/>
      <c r="E77" s="215"/>
      <c r="F77" s="215"/>
      <c r="G77" s="229"/>
    </row>
    <row r="78" spans="1:7" x14ac:dyDescent="0.25">
      <c r="A78" s="227"/>
      <c r="B78" s="229"/>
      <c r="C78" s="215"/>
      <c r="D78" s="215"/>
      <c r="E78" s="215"/>
      <c r="F78" s="215"/>
      <c r="G78" s="229"/>
    </row>
    <row r="79" spans="1:7" x14ac:dyDescent="0.25">
      <c r="A79" s="227"/>
      <c r="B79" s="256"/>
      <c r="C79" s="215"/>
      <c r="D79" s="215"/>
      <c r="E79" s="215"/>
      <c r="F79" s="215"/>
      <c r="G79" s="229"/>
    </row>
    <row r="80" spans="1:7" x14ac:dyDescent="0.25">
      <c r="A80" s="227"/>
      <c r="B80" s="256"/>
      <c r="C80" s="215"/>
      <c r="D80" s="215"/>
      <c r="E80" s="215"/>
      <c r="F80" s="215"/>
      <c r="G80" s="229"/>
    </row>
    <row r="81" spans="1:7" x14ac:dyDescent="0.25">
      <c r="A81" s="227"/>
      <c r="B81" s="256"/>
      <c r="C81" s="215"/>
      <c r="D81" s="215"/>
      <c r="E81" s="215"/>
      <c r="F81" s="215"/>
      <c r="G81" s="229"/>
    </row>
    <row r="82" spans="1:7" x14ac:dyDescent="0.25">
      <c r="A82" s="227"/>
      <c r="B82" s="256"/>
      <c r="C82" s="215"/>
      <c r="D82" s="215"/>
      <c r="E82" s="215"/>
      <c r="F82" s="215"/>
      <c r="G82" s="229"/>
    </row>
    <row r="83" spans="1:7" x14ac:dyDescent="0.25">
      <c r="A83" s="227"/>
      <c r="B83" s="256"/>
      <c r="C83" s="215"/>
      <c r="D83" s="215"/>
      <c r="E83" s="215"/>
      <c r="F83" s="215"/>
      <c r="G83" s="229"/>
    </row>
    <row r="84" spans="1:7" x14ac:dyDescent="0.25">
      <c r="A84" s="227"/>
      <c r="B84" s="256"/>
      <c r="C84" s="215"/>
      <c r="D84" s="215"/>
      <c r="E84" s="215"/>
      <c r="F84" s="215"/>
      <c r="G84" s="229"/>
    </row>
    <row r="85" spans="1:7" x14ac:dyDescent="0.25">
      <c r="A85" s="227"/>
      <c r="B85" s="256"/>
      <c r="C85" s="215"/>
      <c r="D85" s="215"/>
      <c r="E85" s="215"/>
      <c r="F85" s="215"/>
      <c r="G85" s="229"/>
    </row>
    <row r="86" spans="1:7" x14ac:dyDescent="0.25">
      <c r="A86" s="227"/>
      <c r="B86" s="256"/>
      <c r="C86" s="215"/>
      <c r="D86" s="215"/>
      <c r="E86" s="215"/>
      <c r="F86" s="215"/>
      <c r="G86" s="229"/>
    </row>
    <row r="87" spans="1:7" x14ac:dyDescent="0.25">
      <c r="A87" s="227"/>
      <c r="B87" s="256"/>
      <c r="C87" s="215"/>
      <c r="D87" s="215"/>
      <c r="E87" s="215"/>
      <c r="F87" s="215"/>
      <c r="G87" s="229"/>
    </row>
    <row r="88" spans="1:7" x14ac:dyDescent="0.25">
      <c r="A88" s="227"/>
      <c r="B88" s="256"/>
      <c r="C88" s="215"/>
      <c r="D88" s="215"/>
      <c r="E88" s="215"/>
      <c r="F88" s="215"/>
      <c r="G88" s="229"/>
    </row>
    <row r="89" spans="1:7" x14ac:dyDescent="0.25">
      <c r="A89" s="250"/>
      <c r="B89" s="250"/>
      <c r="C89" s="250"/>
      <c r="D89" s="250"/>
      <c r="E89" s="250"/>
      <c r="F89" s="250"/>
      <c r="G89" s="250"/>
    </row>
    <row r="90" spans="1:7" x14ac:dyDescent="0.25">
      <c r="A90" s="227"/>
      <c r="B90" s="229"/>
      <c r="C90" s="215"/>
      <c r="D90" s="215"/>
      <c r="E90" s="215"/>
      <c r="F90" s="215"/>
      <c r="G90" s="229"/>
    </row>
    <row r="91" spans="1:7" x14ac:dyDescent="0.25">
      <c r="A91" s="227"/>
      <c r="B91" s="229"/>
      <c r="C91" s="215"/>
      <c r="D91" s="215"/>
      <c r="E91" s="215"/>
      <c r="F91" s="215"/>
      <c r="G91" s="229"/>
    </row>
    <row r="92" spans="1:7" x14ac:dyDescent="0.25">
      <c r="A92" s="227"/>
      <c r="B92" s="229"/>
      <c r="C92" s="215"/>
      <c r="D92" s="215"/>
      <c r="E92" s="215"/>
      <c r="F92" s="215"/>
      <c r="G92" s="229"/>
    </row>
    <row r="93" spans="1:7" x14ac:dyDescent="0.25">
      <c r="A93" s="227"/>
      <c r="B93" s="229"/>
      <c r="C93" s="215"/>
      <c r="D93" s="215"/>
      <c r="E93" s="215"/>
      <c r="F93" s="215"/>
      <c r="G93" s="229"/>
    </row>
    <row r="94" spans="1:7" x14ac:dyDescent="0.25">
      <c r="A94" s="227"/>
      <c r="B94" s="229"/>
      <c r="C94" s="215"/>
      <c r="D94" s="215"/>
      <c r="E94" s="215"/>
      <c r="F94" s="215"/>
      <c r="G94" s="229"/>
    </row>
    <row r="95" spans="1:7" x14ac:dyDescent="0.25">
      <c r="A95" s="227"/>
      <c r="B95" s="229"/>
      <c r="C95" s="215"/>
      <c r="D95" s="215"/>
      <c r="E95" s="215"/>
      <c r="F95" s="215"/>
      <c r="G95" s="229"/>
    </row>
    <row r="96" spans="1:7" x14ac:dyDescent="0.25">
      <c r="A96" s="227"/>
      <c r="B96" s="229"/>
      <c r="C96" s="215"/>
      <c r="D96" s="215"/>
      <c r="E96" s="215"/>
      <c r="F96" s="215"/>
      <c r="G96" s="229"/>
    </row>
    <row r="97" spans="1:7" x14ac:dyDescent="0.25">
      <c r="A97" s="227"/>
      <c r="B97" s="229"/>
      <c r="C97" s="215"/>
      <c r="D97" s="215"/>
      <c r="E97" s="215"/>
      <c r="F97" s="215"/>
      <c r="G97" s="229"/>
    </row>
    <row r="98" spans="1:7" x14ac:dyDescent="0.25">
      <c r="A98" s="227"/>
      <c r="B98" s="229"/>
      <c r="C98" s="215"/>
      <c r="D98" s="215"/>
      <c r="E98" s="215"/>
      <c r="F98" s="215"/>
      <c r="G98" s="229"/>
    </row>
    <row r="99" spans="1:7" x14ac:dyDescent="0.25">
      <c r="A99" s="227"/>
      <c r="B99" s="229"/>
      <c r="C99" s="215"/>
      <c r="D99" s="215"/>
      <c r="E99" s="215"/>
      <c r="F99" s="215"/>
      <c r="G99" s="229"/>
    </row>
    <row r="100" spans="1:7" x14ac:dyDescent="0.25">
      <c r="A100" s="227"/>
      <c r="B100" s="229"/>
      <c r="C100" s="215"/>
      <c r="D100" s="215"/>
      <c r="E100" s="215"/>
      <c r="F100" s="215"/>
      <c r="G100" s="229"/>
    </row>
    <row r="101" spans="1:7" x14ac:dyDescent="0.25">
      <c r="A101" s="227"/>
      <c r="B101" s="229"/>
      <c r="C101" s="215"/>
      <c r="D101" s="215"/>
      <c r="E101" s="215"/>
      <c r="F101" s="215"/>
      <c r="G101" s="229"/>
    </row>
    <row r="102" spans="1:7" x14ac:dyDescent="0.25">
      <c r="A102" s="227"/>
      <c r="B102" s="229"/>
      <c r="C102" s="215"/>
      <c r="D102" s="215"/>
      <c r="E102" s="215"/>
      <c r="F102" s="215"/>
      <c r="G102" s="229"/>
    </row>
    <row r="103" spans="1:7" x14ac:dyDescent="0.25">
      <c r="A103" s="227"/>
      <c r="B103" s="229"/>
      <c r="C103" s="215"/>
      <c r="D103" s="215"/>
      <c r="E103" s="215"/>
      <c r="F103" s="215"/>
      <c r="G103" s="229"/>
    </row>
    <row r="104" spans="1:7" x14ac:dyDescent="0.25">
      <c r="A104" s="227"/>
      <c r="B104" s="229"/>
      <c r="C104" s="215"/>
      <c r="D104" s="215"/>
      <c r="E104" s="215"/>
      <c r="F104" s="215"/>
      <c r="G104" s="229"/>
    </row>
    <row r="105" spans="1:7" x14ac:dyDescent="0.25">
      <c r="A105" s="227"/>
      <c r="B105" s="229"/>
      <c r="C105" s="215"/>
      <c r="D105" s="215"/>
      <c r="E105" s="215"/>
      <c r="F105" s="215"/>
      <c r="G105" s="229"/>
    </row>
    <row r="106" spans="1:7" x14ac:dyDescent="0.25">
      <c r="A106" s="227"/>
      <c r="B106" s="229"/>
      <c r="C106" s="215"/>
      <c r="D106" s="215"/>
      <c r="E106" s="215"/>
      <c r="F106" s="215"/>
      <c r="G106" s="229"/>
    </row>
    <row r="107" spans="1:7" x14ac:dyDescent="0.25">
      <c r="A107" s="227"/>
      <c r="B107" s="229"/>
      <c r="C107" s="215"/>
      <c r="D107" s="215"/>
      <c r="E107" s="215"/>
      <c r="F107" s="215"/>
      <c r="G107" s="229"/>
    </row>
    <row r="108" spans="1:7" x14ac:dyDescent="0.25">
      <c r="A108" s="227"/>
      <c r="B108" s="229"/>
      <c r="C108" s="215"/>
      <c r="D108" s="215"/>
      <c r="E108" s="215"/>
      <c r="F108" s="215"/>
      <c r="G108" s="229"/>
    </row>
    <row r="109" spans="1:7" x14ac:dyDescent="0.25">
      <c r="A109" s="227"/>
      <c r="B109" s="229"/>
      <c r="C109" s="215"/>
      <c r="D109" s="215"/>
      <c r="E109" s="215"/>
      <c r="F109" s="215"/>
      <c r="G109" s="229"/>
    </row>
    <row r="110" spans="1:7" x14ac:dyDescent="0.25">
      <c r="A110" s="227"/>
      <c r="B110" s="229"/>
      <c r="C110" s="215"/>
      <c r="D110" s="215"/>
      <c r="E110" s="215"/>
      <c r="F110" s="215"/>
      <c r="G110" s="229"/>
    </row>
    <row r="111" spans="1:7" x14ac:dyDescent="0.25">
      <c r="A111" s="227"/>
      <c r="B111" s="229"/>
      <c r="C111" s="215"/>
      <c r="D111" s="215"/>
      <c r="E111" s="215"/>
      <c r="F111" s="215"/>
      <c r="G111" s="229"/>
    </row>
    <row r="112" spans="1:7" x14ac:dyDescent="0.25">
      <c r="A112" s="227"/>
      <c r="B112" s="229"/>
      <c r="C112" s="215"/>
      <c r="D112" s="215"/>
      <c r="E112" s="215"/>
      <c r="F112" s="215"/>
      <c r="G112" s="229"/>
    </row>
    <row r="113" spans="1:7" x14ac:dyDescent="0.25">
      <c r="A113" s="227"/>
      <c r="B113" s="229"/>
      <c r="C113" s="215"/>
      <c r="D113" s="215"/>
      <c r="E113" s="215"/>
      <c r="F113" s="215"/>
      <c r="G113" s="229"/>
    </row>
    <row r="114" spans="1:7" x14ac:dyDescent="0.25">
      <c r="A114" s="227"/>
      <c r="B114" s="229"/>
      <c r="C114" s="215"/>
      <c r="D114" s="215"/>
      <c r="E114" s="215"/>
      <c r="F114" s="215"/>
      <c r="G114" s="229"/>
    </row>
    <row r="115" spans="1:7" x14ac:dyDescent="0.25">
      <c r="A115" s="227"/>
      <c r="B115" s="229"/>
      <c r="C115" s="215"/>
      <c r="D115" s="215"/>
      <c r="E115" s="215"/>
      <c r="F115" s="215"/>
      <c r="G115" s="229"/>
    </row>
    <row r="116" spans="1:7" x14ac:dyDescent="0.25">
      <c r="A116" s="227"/>
      <c r="B116" s="229"/>
      <c r="C116" s="215"/>
      <c r="D116" s="215"/>
      <c r="E116" s="215"/>
      <c r="F116" s="215"/>
      <c r="G116" s="229"/>
    </row>
    <row r="117" spans="1:7" x14ac:dyDescent="0.25">
      <c r="A117" s="227"/>
      <c r="B117" s="229"/>
      <c r="C117" s="215"/>
      <c r="D117" s="215"/>
      <c r="E117" s="215"/>
      <c r="F117" s="215"/>
      <c r="G117" s="229"/>
    </row>
    <row r="118" spans="1:7" x14ac:dyDescent="0.25">
      <c r="A118" s="227"/>
      <c r="B118" s="229"/>
      <c r="C118" s="215"/>
      <c r="D118" s="215"/>
      <c r="E118" s="215"/>
      <c r="F118" s="215"/>
      <c r="G118" s="229"/>
    </row>
    <row r="119" spans="1:7" x14ac:dyDescent="0.25">
      <c r="A119" s="227"/>
      <c r="B119" s="229"/>
      <c r="C119" s="215"/>
      <c r="D119" s="215"/>
      <c r="E119" s="215"/>
      <c r="F119" s="215"/>
      <c r="G119" s="229"/>
    </row>
    <row r="120" spans="1:7" x14ac:dyDescent="0.25">
      <c r="A120" s="227"/>
      <c r="B120" s="229"/>
      <c r="C120" s="215"/>
      <c r="D120" s="215"/>
      <c r="E120" s="215"/>
      <c r="F120" s="215"/>
      <c r="G120" s="229"/>
    </row>
    <row r="121" spans="1:7" x14ac:dyDescent="0.25">
      <c r="A121" s="227"/>
      <c r="B121" s="229"/>
      <c r="C121" s="215"/>
      <c r="D121" s="215"/>
      <c r="E121" s="215"/>
      <c r="F121" s="215"/>
      <c r="G121" s="229"/>
    </row>
    <row r="122" spans="1:7" x14ac:dyDescent="0.25">
      <c r="A122" s="227"/>
      <c r="B122" s="229"/>
      <c r="C122" s="215"/>
      <c r="D122" s="215"/>
      <c r="E122" s="215"/>
      <c r="F122" s="215"/>
      <c r="G122" s="229"/>
    </row>
    <row r="123" spans="1:7" x14ac:dyDescent="0.25">
      <c r="A123" s="227"/>
      <c r="B123" s="229"/>
      <c r="C123" s="215"/>
      <c r="D123" s="215"/>
      <c r="E123" s="215"/>
      <c r="F123" s="215"/>
      <c r="G123" s="229"/>
    </row>
    <row r="124" spans="1:7" x14ac:dyDescent="0.25">
      <c r="A124" s="227"/>
      <c r="B124" s="229"/>
      <c r="C124" s="215"/>
      <c r="D124" s="215"/>
      <c r="E124" s="215"/>
      <c r="F124" s="215"/>
      <c r="G124" s="229"/>
    </row>
    <row r="125" spans="1:7" x14ac:dyDescent="0.25">
      <c r="A125" s="227"/>
      <c r="B125" s="229"/>
      <c r="C125" s="215"/>
      <c r="D125" s="215"/>
      <c r="E125" s="215"/>
      <c r="F125" s="215"/>
      <c r="G125" s="229"/>
    </row>
    <row r="126" spans="1:7" x14ac:dyDescent="0.25">
      <c r="A126" s="227"/>
      <c r="B126" s="229"/>
      <c r="C126" s="215"/>
      <c r="D126" s="215"/>
      <c r="E126" s="215"/>
      <c r="F126" s="215"/>
      <c r="G126" s="229"/>
    </row>
    <row r="127" spans="1:7" x14ac:dyDescent="0.25">
      <c r="A127" s="227"/>
      <c r="B127" s="229"/>
      <c r="C127" s="215"/>
      <c r="D127" s="215"/>
      <c r="E127" s="215"/>
      <c r="F127" s="215"/>
      <c r="G127" s="229"/>
    </row>
    <row r="128" spans="1:7" x14ac:dyDescent="0.25">
      <c r="A128" s="227"/>
      <c r="B128" s="229"/>
      <c r="C128" s="215"/>
      <c r="D128" s="215"/>
      <c r="E128" s="215"/>
      <c r="F128" s="215"/>
      <c r="G128" s="229"/>
    </row>
    <row r="129" spans="1:7" x14ac:dyDescent="0.25">
      <c r="A129" s="227"/>
      <c r="B129" s="229"/>
      <c r="C129" s="215"/>
      <c r="D129" s="215"/>
      <c r="E129" s="215"/>
      <c r="F129" s="215"/>
      <c r="G129" s="229"/>
    </row>
    <row r="130" spans="1:7" x14ac:dyDescent="0.25">
      <c r="A130" s="227"/>
      <c r="B130" s="229"/>
      <c r="C130" s="215"/>
      <c r="D130" s="215"/>
      <c r="E130" s="215"/>
      <c r="F130" s="215"/>
      <c r="G130" s="229"/>
    </row>
    <row r="131" spans="1:7" x14ac:dyDescent="0.25">
      <c r="A131" s="227"/>
      <c r="B131" s="229"/>
      <c r="C131" s="215"/>
      <c r="D131" s="215"/>
      <c r="E131" s="215"/>
      <c r="F131" s="215"/>
      <c r="G131" s="229"/>
    </row>
    <row r="132" spans="1:7" x14ac:dyDescent="0.25">
      <c r="A132" s="227"/>
      <c r="B132" s="229"/>
      <c r="C132" s="215"/>
      <c r="D132" s="215"/>
      <c r="E132" s="215"/>
      <c r="F132" s="215"/>
      <c r="G132" s="229"/>
    </row>
    <row r="133" spans="1:7" x14ac:dyDescent="0.25">
      <c r="A133" s="227"/>
      <c r="B133" s="229"/>
      <c r="C133" s="215"/>
      <c r="D133" s="215"/>
      <c r="E133" s="215"/>
      <c r="F133" s="215"/>
      <c r="G133" s="229"/>
    </row>
    <row r="134" spans="1:7" x14ac:dyDescent="0.25">
      <c r="A134" s="227"/>
      <c r="B134" s="229"/>
      <c r="C134" s="215"/>
      <c r="D134" s="215"/>
      <c r="E134" s="215"/>
      <c r="F134" s="215"/>
      <c r="G134" s="229"/>
    </row>
    <row r="135" spans="1:7" x14ac:dyDescent="0.25">
      <c r="A135" s="227"/>
      <c r="B135" s="229"/>
      <c r="C135" s="215"/>
      <c r="D135" s="215"/>
      <c r="E135" s="215"/>
      <c r="F135" s="215"/>
      <c r="G135" s="229"/>
    </row>
    <row r="136" spans="1:7" x14ac:dyDescent="0.25">
      <c r="A136" s="227"/>
      <c r="B136" s="229"/>
      <c r="C136" s="215"/>
      <c r="D136" s="215"/>
      <c r="E136" s="215"/>
      <c r="F136" s="215"/>
      <c r="G136" s="229"/>
    </row>
    <row r="137" spans="1:7" x14ac:dyDescent="0.25">
      <c r="A137" s="227"/>
      <c r="B137" s="229"/>
      <c r="C137" s="215"/>
      <c r="D137" s="215"/>
      <c r="E137" s="215"/>
      <c r="F137" s="215"/>
      <c r="G137" s="229"/>
    </row>
    <row r="138" spans="1:7" x14ac:dyDescent="0.25">
      <c r="A138" s="227"/>
      <c r="B138" s="229"/>
      <c r="C138" s="215"/>
      <c r="D138" s="215"/>
      <c r="E138" s="215"/>
      <c r="F138" s="215"/>
      <c r="G138" s="229"/>
    </row>
    <row r="139" spans="1:7" x14ac:dyDescent="0.25">
      <c r="A139" s="227"/>
      <c r="B139" s="229"/>
      <c r="C139" s="215"/>
      <c r="D139" s="215"/>
      <c r="E139" s="215"/>
      <c r="F139" s="215"/>
      <c r="G139" s="229"/>
    </row>
    <row r="140" spans="1:7" x14ac:dyDescent="0.25">
      <c r="A140" s="250"/>
      <c r="B140" s="250"/>
      <c r="C140" s="250"/>
      <c r="D140" s="250"/>
      <c r="E140" s="250"/>
      <c r="F140" s="250"/>
      <c r="G140" s="250"/>
    </row>
    <row r="141" spans="1:7" x14ac:dyDescent="0.25">
      <c r="A141" s="227"/>
      <c r="B141" s="227"/>
      <c r="C141" s="215"/>
      <c r="D141" s="215"/>
      <c r="E141" s="263"/>
      <c r="F141" s="215"/>
      <c r="G141" s="229"/>
    </row>
    <row r="142" spans="1:7" x14ac:dyDescent="0.25">
      <c r="A142" s="227"/>
      <c r="B142" s="227"/>
      <c r="C142" s="215"/>
      <c r="D142" s="215"/>
      <c r="E142" s="263"/>
      <c r="F142" s="215"/>
      <c r="G142" s="229"/>
    </row>
    <row r="143" spans="1:7" x14ac:dyDescent="0.25">
      <c r="A143" s="227"/>
      <c r="B143" s="227"/>
      <c r="C143" s="215"/>
      <c r="D143" s="215"/>
      <c r="E143" s="263"/>
      <c r="F143" s="215"/>
      <c r="G143" s="229"/>
    </row>
    <row r="144" spans="1:7" x14ac:dyDescent="0.25">
      <c r="A144" s="227"/>
      <c r="B144" s="227"/>
      <c r="C144" s="215"/>
      <c r="D144" s="215"/>
      <c r="E144" s="263"/>
      <c r="F144" s="215"/>
      <c r="G144" s="229"/>
    </row>
    <row r="145" spans="1:7" x14ac:dyDescent="0.25">
      <c r="A145" s="227"/>
      <c r="B145" s="227"/>
      <c r="C145" s="215"/>
      <c r="D145" s="215"/>
      <c r="E145" s="263"/>
      <c r="F145" s="215"/>
      <c r="G145" s="229"/>
    </row>
    <row r="146" spans="1:7" x14ac:dyDescent="0.25">
      <c r="A146" s="227"/>
      <c r="B146" s="227"/>
      <c r="C146" s="215"/>
      <c r="D146" s="215"/>
      <c r="E146" s="263"/>
      <c r="F146" s="215"/>
      <c r="G146" s="229"/>
    </row>
    <row r="147" spans="1:7" x14ac:dyDescent="0.25">
      <c r="A147" s="227"/>
      <c r="B147" s="227"/>
      <c r="C147" s="215"/>
      <c r="D147" s="215"/>
      <c r="E147" s="263"/>
      <c r="F147" s="215"/>
      <c r="G147" s="229"/>
    </row>
    <row r="148" spans="1:7" x14ac:dyDescent="0.25">
      <c r="A148" s="227"/>
      <c r="B148" s="227"/>
      <c r="C148" s="215"/>
      <c r="D148" s="215"/>
      <c r="E148" s="263"/>
      <c r="F148" s="215"/>
      <c r="G148" s="229"/>
    </row>
    <row r="149" spans="1:7" x14ac:dyDescent="0.25">
      <c r="A149" s="227"/>
      <c r="B149" s="227"/>
      <c r="C149" s="215"/>
      <c r="D149" s="215"/>
      <c r="E149" s="263"/>
      <c r="F149" s="215"/>
      <c r="G149" s="229"/>
    </row>
    <row r="150" spans="1:7" x14ac:dyDescent="0.25">
      <c r="A150" s="250"/>
      <c r="B150" s="250"/>
      <c r="C150" s="250"/>
      <c r="D150" s="250"/>
      <c r="E150" s="250"/>
      <c r="F150" s="250"/>
      <c r="G150" s="250"/>
    </row>
    <row r="151" spans="1:7" x14ac:dyDescent="0.25">
      <c r="A151" s="227"/>
      <c r="B151" s="227"/>
      <c r="C151" s="215"/>
      <c r="D151" s="215"/>
      <c r="E151" s="263"/>
      <c r="F151" s="215"/>
      <c r="G151" s="229"/>
    </row>
    <row r="152" spans="1:7" x14ac:dyDescent="0.25">
      <c r="A152" s="227"/>
      <c r="B152" s="227"/>
      <c r="C152" s="215"/>
      <c r="D152" s="215"/>
      <c r="E152" s="263"/>
      <c r="F152" s="215"/>
      <c r="G152" s="229"/>
    </row>
    <row r="153" spans="1:7" x14ac:dyDescent="0.25">
      <c r="A153" s="227"/>
      <c r="B153" s="227"/>
      <c r="C153" s="215"/>
      <c r="D153" s="215"/>
      <c r="E153" s="263"/>
      <c r="F153" s="215"/>
      <c r="G153" s="229"/>
    </row>
    <row r="154" spans="1:7" x14ac:dyDescent="0.25">
      <c r="A154" s="227"/>
      <c r="B154" s="227"/>
      <c r="C154" s="227"/>
      <c r="D154" s="227"/>
      <c r="E154" s="226"/>
      <c r="F154" s="227"/>
      <c r="G154" s="229"/>
    </row>
    <row r="155" spans="1:7" x14ac:dyDescent="0.25">
      <c r="A155" s="227"/>
      <c r="B155" s="227"/>
      <c r="C155" s="227"/>
      <c r="D155" s="227"/>
      <c r="E155" s="226"/>
      <c r="F155" s="227"/>
      <c r="G155" s="229"/>
    </row>
    <row r="156" spans="1:7" x14ac:dyDescent="0.25">
      <c r="A156" s="227"/>
      <c r="B156" s="227"/>
      <c r="C156" s="227"/>
      <c r="D156" s="227"/>
      <c r="E156" s="226"/>
      <c r="F156" s="227"/>
      <c r="G156" s="229"/>
    </row>
    <row r="157" spans="1:7" x14ac:dyDescent="0.25">
      <c r="A157" s="227"/>
      <c r="B157" s="227"/>
      <c r="C157" s="227"/>
      <c r="D157" s="227"/>
      <c r="E157" s="226"/>
      <c r="F157" s="227"/>
      <c r="G157" s="229"/>
    </row>
    <row r="158" spans="1:7" x14ac:dyDescent="0.25">
      <c r="A158" s="227"/>
      <c r="B158" s="227"/>
      <c r="C158" s="227"/>
      <c r="D158" s="227"/>
      <c r="E158" s="226"/>
      <c r="F158" s="227"/>
      <c r="G158" s="229"/>
    </row>
    <row r="159" spans="1:7" x14ac:dyDescent="0.25">
      <c r="A159" s="227"/>
      <c r="B159" s="227"/>
      <c r="C159" s="227"/>
      <c r="D159" s="227"/>
      <c r="E159" s="226"/>
      <c r="F159" s="227"/>
      <c r="G159" s="229"/>
    </row>
    <row r="160" spans="1:7" x14ac:dyDescent="0.25">
      <c r="A160" s="250"/>
      <c r="B160" s="250"/>
      <c r="C160" s="250"/>
      <c r="D160" s="250"/>
      <c r="E160" s="250"/>
      <c r="F160" s="250"/>
      <c r="G160" s="250"/>
    </row>
    <row r="161" spans="1:7" x14ac:dyDescent="0.25">
      <c r="A161" s="227"/>
      <c r="B161" s="264"/>
      <c r="C161" s="215"/>
      <c r="D161" s="215"/>
      <c r="E161" s="263"/>
      <c r="F161" s="215"/>
      <c r="G161" s="229"/>
    </row>
    <row r="162" spans="1:7" x14ac:dyDescent="0.25">
      <c r="A162" s="227"/>
      <c r="B162" s="264"/>
      <c r="C162" s="215"/>
      <c r="D162" s="215"/>
      <c r="E162" s="263"/>
      <c r="F162" s="215"/>
      <c r="G162" s="229"/>
    </row>
    <row r="163" spans="1:7" x14ac:dyDescent="0.25">
      <c r="A163" s="227"/>
      <c r="B163" s="264"/>
      <c r="C163" s="215"/>
      <c r="D163" s="215"/>
      <c r="E163" s="215"/>
      <c r="F163" s="215"/>
      <c r="G163" s="229"/>
    </row>
    <row r="164" spans="1:7" x14ac:dyDescent="0.25">
      <c r="A164" s="227"/>
      <c r="B164" s="264"/>
      <c r="C164" s="215"/>
      <c r="D164" s="215"/>
      <c r="E164" s="215"/>
      <c r="F164" s="215"/>
      <c r="G164" s="229"/>
    </row>
    <row r="165" spans="1:7" x14ac:dyDescent="0.25">
      <c r="A165" s="227"/>
      <c r="B165" s="264"/>
      <c r="C165" s="215"/>
      <c r="D165" s="215"/>
      <c r="E165" s="215"/>
      <c r="F165" s="215"/>
      <c r="G165" s="229"/>
    </row>
    <row r="166" spans="1:7" x14ac:dyDescent="0.25">
      <c r="A166" s="227"/>
      <c r="B166" s="252"/>
      <c r="C166" s="215"/>
      <c r="D166" s="215"/>
      <c r="E166" s="215"/>
      <c r="F166" s="215"/>
      <c r="G166" s="229"/>
    </row>
    <row r="167" spans="1:7" x14ac:dyDescent="0.25">
      <c r="A167" s="227"/>
      <c r="B167" s="252"/>
      <c r="C167" s="215"/>
      <c r="D167" s="215"/>
      <c r="E167" s="215"/>
      <c r="F167" s="215"/>
      <c r="G167" s="229"/>
    </row>
    <row r="168" spans="1:7" x14ac:dyDescent="0.25">
      <c r="A168" s="227"/>
      <c r="B168" s="264"/>
      <c r="C168" s="215"/>
      <c r="D168" s="215"/>
      <c r="E168" s="215"/>
      <c r="F168" s="215"/>
      <c r="G168" s="229"/>
    </row>
    <row r="169" spans="1:7" x14ac:dyDescent="0.25">
      <c r="A169" s="227"/>
      <c r="B169" s="264"/>
      <c r="C169" s="215"/>
      <c r="D169" s="215"/>
      <c r="E169" s="215"/>
      <c r="F169" s="215"/>
      <c r="G169" s="229"/>
    </row>
    <row r="170" spans="1:7" x14ac:dyDescent="0.25">
      <c r="A170" s="250"/>
      <c r="B170" s="250"/>
      <c r="C170" s="250"/>
      <c r="D170" s="250"/>
      <c r="E170" s="250"/>
      <c r="F170" s="250"/>
      <c r="G170" s="250"/>
    </row>
    <row r="171" spans="1:7" x14ac:dyDescent="0.25">
      <c r="A171" s="227"/>
      <c r="B171" s="227"/>
      <c r="C171" s="215"/>
      <c r="D171" s="215"/>
      <c r="E171" s="263"/>
      <c r="F171" s="215"/>
      <c r="G171" s="229"/>
    </row>
    <row r="172" spans="1:7" x14ac:dyDescent="0.25">
      <c r="A172" s="227"/>
      <c r="B172" s="265"/>
      <c r="C172" s="215"/>
      <c r="D172" s="215"/>
      <c r="E172" s="263"/>
      <c r="F172" s="215"/>
      <c r="G172" s="229"/>
    </row>
    <row r="173" spans="1:7" x14ac:dyDescent="0.25">
      <c r="A173" s="227"/>
      <c r="B173" s="265"/>
      <c r="C173" s="215"/>
      <c r="D173" s="215"/>
      <c r="E173" s="263"/>
      <c r="F173" s="215"/>
      <c r="G173" s="229"/>
    </row>
    <row r="174" spans="1:7" x14ac:dyDescent="0.25">
      <c r="A174" s="227"/>
      <c r="B174" s="265"/>
      <c r="C174" s="215"/>
      <c r="D174" s="215"/>
      <c r="E174" s="263"/>
      <c r="F174" s="215"/>
      <c r="G174" s="229"/>
    </row>
    <row r="175" spans="1:7" x14ac:dyDescent="0.25">
      <c r="A175" s="227"/>
      <c r="B175" s="265"/>
      <c r="C175" s="215"/>
      <c r="D175" s="215"/>
      <c r="E175" s="263"/>
      <c r="F175" s="215"/>
      <c r="G175" s="229"/>
    </row>
    <row r="176" spans="1:7" x14ac:dyDescent="0.25">
      <c r="A176" s="227"/>
      <c r="B176" s="229"/>
      <c r="C176" s="229"/>
      <c r="D176" s="229"/>
      <c r="E176" s="229"/>
      <c r="F176" s="229"/>
      <c r="G176" s="229"/>
    </row>
    <row r="177" spans="1:7" x14ac:dyDescent="0.25">
      <c r="A177" s="227"/>
      <c r="B177" s="229"/>
      <c r="C177" s="229"/>
      <c r="D177" s="229"/>
      <c r="E177" s="229"/>
      <c r="F177" s="229"/>
      <c r="G177" s="229"/>
    </row>
    <row r="178" spans="1:7" x14ac:dyDescent="0.25">
      <c r="A178" s="227"/>
      <c r="B178" s="229"/>
      <c r="C178" s="229"/>
      <c r="D178" s="229"/>
      <c r="E178" s="229"/>
      <c r="F178" s="229"/>
      <c r="G178" s="229"/>
    </row>
    <row r="179" spans="1:7" ht="18.75" x14ac:dyDescent="0.25">
      <c r="A179" s="266"/>
      <c r="B179" s="267"/>
      <c r="C179" s="268"/>
      <c r="D179" s="268"/>
      <c r="E179" s="268"/>
      <c r="F179" s="268"/>
      <c r="G179" s="268"/>
    </row>
    <row r="180" spans="1:7" x14ac:dyDescent="0.25">
      <c r="A180" s="250"/>
      <c r="B180" s="250"/>
      <c r="C180" s="250"/>
      <c r="D180" s="250"/>
      <c r="E180" s="250"/>
      <c r="F180" s="250"/>
      <c r="G180" s="250"/>
    </row>
    <row r="181" spans="1:7" x14ac:dyDescent="0.25">
      <c r="A181" s="227"/>
      <c r="B181" s="229"/>
      <c r="C181" s="260"/>
      <c r="D181" s="227"/>
      <c r="E181" s="228"/>
      <c r="F181" s="236"/>
      <c r="G181" s="236"/>
    </row>
    <row r="182" spans="1:7" x14ac:dyDescent="0.25">
      <c r="A182" s="228"/>
      <c r="B182" s="269"/>
      <c r="C182" s="228"/>
      <c r="D182" s="228"/>
      <c r="E182" s="228"/>
      <c r="F182" s="236"/>
      <c r="G182" s="236"/>
    </row>
    <row r="183" spans="1:7" x14ac:dyDescent="0.25">
      <c r="A183" s="227"/>
      <c r="B183" s="229"/>
      <c r="C183" s="228"/>
      <c r="D183" s="228"/>
      <c r="E183" s="228"/>
      <c r="F183" s="236"/>
      <c r="G183" s="236"/>
    </row>
    <row r="184" spans="1:7" x14ac:dyDescent="0.25">
      <c r="A184" s="227"/>
      <c r="B184" s="229"/>
      <c r="C184" s="260"/>
      <c r="D184" s="270"/>
      <c r="E184" s="228"/>
      <c r="F184" s="216"/>
      <c r="G184" s="216"/>
    </row>
    <row r="185" spans="1:7" x14ac:dyDescent="0.25">
      <c r="A185" s="227"/>
      <c r="B185" s="229"/>
      <c r="C185" s="260"/>
      <c r="D185" s="270"/>
      <c r="E185" s="228"/>
      <c r="F185" s="216"/>
      <c r="G185" s="216"/>
    </row>
    <row r="186" spans="1:7" x14ac:dyDescent="0.25">
      <c r="A186" s="227"/>
      <c r="B186" s="229"/>
      <c r="C186" s="260"/>
      <c r="D186" s="270"/>
      <c r="E186" s="228"/>
      <c r="F186" s="216"/>
      <c r="G186" s="216"/>
    </row>
    <row r="187" spans="1:7" x14ac:dyDescent="0.25">
      <c r="A187" s="227"/>
      <c r="B187" s="229"/>
      <c r="C187" s="260"/>
      <c r="D187" s="270"/>
      <c r="E187" s="228"/>
      <c r="F187" s="216"/>
      <c r="G187" s="216"/>
    </row>
    <row r="188" spans="1:7" x14ac:dyDescent="0.25">
      <c r="A188" s="227"/>
      <c r="B188" s="229"/>
      <c r="C188" s="260"/>
      <c r="D188" s="270"/>
      <c r="E188" s="228"/>
      <c r="F188" s="216"/>
      <c r="G188" s="216"/>
    </row>
    <row r="189" spans="1:7" x14ac:dyDescent="0.25">
      <c r="A189" s="227"/>
      <c r="B189" s="229"/>
      <c r="C189" s="260"/>
      <c r="D189" s="270"/>
      <c r="E189" s="228"/>
      <c r="F189" s="216"/>
      <c r="G189" s="216"/>
    </row>
    <row r="190" spans="1:7" x14ac:dyDescent="0.25">
      <c r="A190" s="227"/>
      <c r="B190" s="229"/>
      <c r="C190" s="260"/>
      <c r="D190" s="270"/>
      <c r="E190" s="228"/>
      <c r="F190" s="216"/>
      <c r="G190" s="216"/>
    </row>
    <row r="191" spans="1:7" x14ac:dyDescent="0.25">
      <c r="A191" s="227"/>
      <c r="B191" s="229"/>
      <c r="C191" s="260"/>
      <c r="D191" s="270"/>
      <c r="E191" s="228"/>
      <c r="F191" s="216"/>
      <c r="G191" s="216"/>
    </row>
    <row r="192" spans="1:7" x14ac:dyDescent="0.25">
      <c r="A192" s="227"/>
      <c r="B192" s="229"/>
      <c r="C192" s="260"/>
      <c r="D192" s="270"/>
      <c r="E192" s="228"/>
      <c r="F192" s="216"/>
      <c r="G192" s="216"/>
    </row>
    <row r="193" spans="1:7" x14ac:dyDescent="0.25">
      <c r="A193" s="227"/>
      <c r="B193" s="229"/>
      <c r="C193" s="260"/>
      <c r="D193" s="270"/>
      <c r="E193" s="229"/>
      <c r="F193" s="216"/>
      <c r="G193" s="216"/>
    </row>
    <row r="194" spans="1:7" x14ac:dyDescent="0.25">
      <c r="A194" s="227"/>
      <c r="B194" s="229"/>
      <c r="C194" s="260"/>
      <c r="D194" s="270"/>
      <c r="E194" s="229"/>
      <c r="F194" s="216"/>
      <c r="G194" s="216"/>
    </row>
    <row r="195" spans="1:7" x14ac:dyDescent="0.25">
      <c r="A195" s="227"/>
      <c r="B195" s="229"/>
      <c r="C195" s="260"/>
      <c r="D195" s="270"/>
      <c r="E195" s="229"/>
      <c r="F195" s="216"/>
      <c r="G195" s="216"/>
    </row>
    <row r="196" spans="1:7" x14ac:dyDescent="0.25">
      <c r="A196" s="227"/>
      <c r="B196" s="229"/>
      <c r="C196" s="260"/>
      <c r="D196" s="270"/>
      <c r="E196" s="229"/>
      <c r="F196" s="216"/>
      <c r="G196" s="216"/>
    </row>
    <row r="197" spans="1:7" x14ac:dyDescent="0.25">
      <c r="A197" s="227"/>
      <c r="B197" s="229"/>
      <c r="C197" s="260"/>
      <c r="D197" s="270"/>
      <c r="E197" s="229"/>
      <c r="F197" s="216"/>
      <c r="G197" s="216"/>
    </row>
    <row r="198" spans="1:7" x14ac:dyDescent="0.25">
      <c r="A198" s="227"/>
      <c r="B198" s="229"/>
      <c r="C198" s="260"/>
      <c r="D198" s="270"/>
      <c r="E198" s="229"/>
      <c r="F198" s="216"/>
      <c r="G198" s="216"/>
    </row>
    <row r="199" spans="1:7" x14ac:dyDescent="0.25">
      <c r="A199" s="227"/>
      <c r="B199" s="229"/>
      <c r="C199" s="260"/>
      <c r="D199" s="270"/>
      <c r="E199" s="227"/>
      <c r="F199" s="216"/>
      <c r="G199" s="216"/>
    </row>
    <row r="200" spans="1:7" x14ac:dyDescent="0.25">
      <c r="A200" s="227"/>
      <c r="B200" s="229"/>
      <c r="C200" s="260"/>
      <c r="D200" s="270"/>
      <c r="E200" s="271"/>
      <c r="F200" s="216"/>
      <c r="G200" s="216"/>
    </row>
    <row r="201" spans="1:7" x14ac:dyDescent="0.25">
      <c r="A201" s="227"/>
      <c r="B201" s="229"/>
      <c r="C201" s="260"/>
      <c r="D201" s="270"/>
      <c r="E201" s="271"/>
      <c r="F201" s="216"/>
      <c r="G201" s="216"/>
    </row>
    <row r="202" spans="1:7" x14ac:dyDescent="0.25">
      <c r="A202" s="227"/>
      <c r="B202" s="229"/>
      <c r="C202" s="260"/>
      <c r="D202" s="270"/>
      <c r="E202" s="271"/>
      <c r="F202" s="216"/>
      <c r="G202" s="216"/>
    </row>
    <row r="203" spans="1:7" x14ac:dyDescent="0.25">
      <c r="A203" s="227"/>
      <c r="B203" s="229"/>
      <c r="C203" s="260"/>
      <c r="D203" s="270"/>
      <c r="E203" s="271"/>
      <c r="F203" s="216"/>
      <c r="G203" s="216"/>
    </row>
    <row r="204" spans="1:7" x14ac:dyDescent="0.25">
      <c r="A204" s="227"/>
      <c r="B204" s="229"/>
      <c r="C204" s="260"/>
      <c r="D204" s="270"/>
      <c r="E204" s="271"/>
      <c r="F204" s="216"/>
      <c r="G204" s="216"/>
    </row>
    <row r="205" spans="1:7" x14ac:dyDescent="0.25">
      <c r="A205" s="227"/>
      <c r="B205" s="229"/>
      <c r="C205" s="260"/>
      <c r="D205" s="270"/>
      <c r="E205" s="271"/>
      <c r="F205" s="216"/>
      <c r="G205" s="216"/>
    </row>
    <row r="206" spans="1:7" x14ac:dyDescent="0.25">
      <c r="A206" s="227"/>
      <c r="B206" s="229"/>
      <c r="C206" s="260"/>
      <c r="D206" s="270"/>
      <c r="E206" s="271"/>
      <c r="F206" s="216"/>
      <c r="G206" s="216"/>
    </row>
    <row r="207" spans="1:7" x14ac:dyDescent="0.25">
      <c r="A207" s="227"/>
      <c r="B207" s="229"/>
      <c r="C207" s="260"/>
      <c r="D207" s="270"/>
      <c r="E207" s="271"/>
      <c r="F207" s="216"/>
      <c r="G207" s="216"/>
    </row>
    <row r="208" spans="1:7" x14ac:dyDescent="0.25">
      <c r="A208" s="227"/>
      <c r="B208" s="272"/>
      <c r="C208" s="273"/>
      <c r="D208" s="274"/>
      <c r="E208" s="271"/>
      <c r="F208" s="275"/>
      <c r="G208" s="275"/>
    </row>
    <row r="209" spans="1:7" x14ac:dyDescent="0.25">
      <c r="A209" s="250"/>
      <c r="B209" s="250"/>
      <c r="C209" s="250"/>
      <c r="D209" s="250"/>
      <c r="E209" s="250"/>
      <c r="F209" s="250"/>
      <c r="G209" s="250"/>
    </row>
    <row r="210" spans="1:7" x14ac:dyDescent="0.25">
      <c r="A210" s="227"/>
      <c r="B210" s="227"/>
      <c r="C210" s="215"/>
      <c r="D210" s="227"/>
      <c r="E210" s="227"/>
      <c r="F210" s="255"/>
      <c r="G210" s="255"/>
    </row>
    <row r="211" spans="1:7" x14ac:dyDescent="0.25">
      <c r="A211" s="227"/>
      <c r="B211" s="227"/>
      <c r="C211" s="227"/>
      <c r="D211" s="227"/>
      <c r="E211" s="227"/>
      <c r="F211" s="255"/>
      <c r="G211" s="255"/>
    </row>
    <row r="212" spans="1:7" x14ac:dyDescent="0.25">
      <c r="A212" s="227"/>
      <c r="B212" s="229"/>
      <c r="C212" s="227"/>
      <c r="D212" s="227"/>
      <c r="E212" s="227"/>
      <c r="F212" s="255"/>
      <c r="G212" s="255"/>
    </row>
    <row r="213" spans="1:7" x14ac:dyDescent="0.25">
      <c r="A213" s="227"/>
      <c r="B213" s="227"/>
      <c r="C213" s="260"/>
      <c r="D213" s="270"/>
      <c r="E213" s="227"/>
      <c r="F213" s="216"/>
      <c r="G213" s="216"/>
    </row>
    <row r="214" spans="1:7" x14ac:dyDescent="0.25">
      <c r="A214" s="227"/>
      <c r="B214" s="227"/>
      <c r="C214" s="260"/>
      <c r="D214" s="270"/>
      <c r="E214" s="227"/>
      <c r="F214" s="216"/>
      <c r="G214" s="216"/>
    </row>
    <row r="215" spans="1:7" x14ac:dyDescent="0.25">
      <c r="A215" s="227"/>
      <c r="B215" s="227"/>
      <c r="C215" s="260"/>
      <c r="D215" s="270"/>
      <c r="E215" s="227"/>
      <c r="F215" s="216"/>
      <c r="G215" s="216"/>
    </row>
    <row r="216" spans="1:7" x14ac:dyDescent="0.25">
      <c r="A216" s="227"/>
      <c r="B216" s="227"/>
      <c r="C216" s="260"/>
      <c r="D216" s="270"/>
      <c r="E216" s="227"/>
      <c r="F216" s="216"/>
      <c r="G216" s="216"/>
    </row>
    <row r="217" spans="1:7" x14ac:dyDescent="0.25">
      <c r="A217" s="227"/>
      <c r="B217" s="227"/>
      <c r="C217" s="260"/>
      <c r="D217" s="270"/>
      <c r="E217" s="227"/>
      <c r="F217" s="216"/>
      <c r="G217" s="216"/>
    </row>
    <row r="218" spans="1:7" x14ac:dyDescent="0.25">
      <c r="A218" s="227"/>
      <c r="B218" s="227"/>
      <c r="C218" s="260"/>
      <c r="D218" s="270"/>
      <c r="E218" s="227"/>
      <c r="F218" s="216"/>
      <c r="G218" s="216"/>
    </row>
    <row r="219" spans="1:7" x14ac:dyDescent="0.25">
      <c r="A219" s="227"/>
      <c r="B219" s="227"/>
      <c r="C219" s="260"/>
      <c r="D219" s="270"/>
      <c r="E219" s="227"/>
      <c r="F219" s="216"/>
      <c r="G219" s="216"/>
    </row>
    <row r="220" spans="1:7" x14ac:dyDescent="0.25">
      <c r="A220" s="227"/>
      <c r="B220" s="227"/>
      <c r="C220" s="260"/>
      <c r="D220" s="270"/>
      <c r="E220" s="227"/>
      <c r="F220" s="216"/>
      <c r="G220" s="216"/>
    </row>
    <row r="221" spans="1:7" x14ac:dyDescent="0.25">
      <c r="A221" s="227"/>
      <c r="B221" s="272"/>
      <c r="C221" s="260"/>
      <c r="D221" s="270"/>
      <c r="E221" s="227"/>
      <c r="F221" s="216"/>
      <c r="G221" s="216"/>
    </row>
    <row r="222" spans="1:7" x14ac:dyDescent="0.25">
      <c r="A222" s="227"/>
      <c r="B222" s="256"/>
      <c r="C222" s="260"/>
      <c r="D222" s="270"/>
      <c r="E222" s="227"/>
      <c r="F222" s="216"/>
      <c r="G222" s="216"/>
    </row>
    <row r="223" spans="1:7" x14ac:dyDescent="0.25">
      <c r="A223" s="227"/>
      <c r="B223" s="256"/>
      <c r="C223" s="260"/>
      <c r="D223" s="270"/>
      <c r="E223" s="227"/>
      <c r="F223" s="216"/>
      <c r="G223" s="216"/>
    </row>
    <row r="224" spans="1:7" x14ac:dyDescent="0.25">
      <c r="A224" s="227"/>
      <c r="B224" s="256"/>
      <c r="C224" s="260"/>
      <c r="D224" s="270"/>
      <c r="E224" s="227"/>
      <c r="F224" s="216"/>
      <c r="G224" s="216"/>
    </row>
    <row r="225" spans="1:7" x14ac:dyDescent="0.25">
      <c r="A225" s="227"/>
      <c r="B225" s="256"/>
      <c r="C225" s="260"/>
      <c r="D225" s="270"/>
      <c r="E225" s="227"/>
      <c r="F225" s="216"/>
      <c r="G225" s="216"/>
    </row>
    <row r="226" spans="1:7" x14ac:dyDescent="0.25">
      <c r="A226" s="227"/>
      <c r="B226" s="256"/>
      <c r="C226" s="260"/>
      <c r="D226" s="270"/>
      <c r="E226" s="227"/>
      <c r="F226" s="216"/>
      <c r="G226" s="216"/>
    </row>
    <row r="227" spans="1:7" x14ac:dyDescent="0.25">
      <c r="A227" s="227"/>
      <c r="B227" s="256"/>
      <c r="C227" s="260"/>
      <c r="D227" s="270"/>
      <c r="E227" s="227"/>
      <c r="F227" s="216"/>
      <c r="G227" s="216"/>
    </row>
    <row r="228" spans="1:7" x14ac:dyDescent="0.25">
      <c r="A228" s="227"/>
      <c r="B228" s="256"/>
      <c r="C228" s="227"/>
      <c r="D228" s="227"/>
      <c r="E228" s="227"/>
      <c r="F228" s="216"/>
      <c r="G228" s="216"/>
    </row>
    <row r="229" spans="1:7" x14ac:dyDescent="0.25">
      <c r="A229" s="227"/>
      <c r="B229" s="256"/>
      <c r="C229" s="227"/>
      <c r="D229" s="227"/>
      <c r="E229" s="227"/>
      <c r="F229" s="216"/>
      <c r="G229" s="216"/>
    </row>
    <row r="230" spans="1:7" x14ac:dyDescent="0.25">
      <c r="A230" s="227"/>
      <c r="B230" s="256"/>
      <c r="C230" s="227"/>
      <c r="D230" s="227"/>
      <c r="E230" s="227"/>
      <c r="F230" s="216"/>
      <c r="G230" s="216"/>
    </row>
    <row r="231" spans="1:7" x14ac:dyDescent="0.25">
      <c r="A231" s="250"/>
      <c r="B231" s="250"/>
      <c r="C231" s="250"/>
      <c r="D231" s="250"/>
      <c r="E231" s="250"/>
      <c r="F231" s="250"/>
      <c r="G231" s="250"/>
    </row>
    <row r="232" spans="1:7" x14ac:dyDescent="0.25">
      <c r="A232" s="227"/>
      <c r="B232" s="227"/>
      <c r="C232" s="215"/>
      <c r="D232" s="227"/>
      <c r="E232" s="227"/>
      <c r="F232" s="255"/>
      <c r="G232" s="255"/>
    </row>
    <row r="233" spans="1:7" x14ac:dyDescent="0.25">
      <c r="A233" s="227"/>
      <c r="B233" s="227"/>
      <c r="C233" s="227"/>
      <c r="D233" s="227"/>
      <c r="E233" s="227"/>
      <c r="F233" s="255"/>
      <c r="G233" s="255"/>
    </row>
    <row r="234" spans="1:7" x14ac:dyDescent="0.25">
      <c r="A234" s="227"/>
      <c r="B234" s="229"/>
      <c r="C234" s="227"/>
      <c r="D234" s="227"/>
      <c r="E234" s="227"/>
      <c r="F234" s="255"/>
      <c r="G234" s="255"/>
    </row>
    <row r="235" spans="1:7" x14ac:dyDescent="0.25">
      <c r="A235" s="227"/>
      <c r="B235" s="227"/>
      <c r="C235" s="260"/>
      <c r="D235" s="270"/>
      <c r="E235" s="227"/>
      <c r="F235" s="216"/>
      <c r="G235" s="216"/>
    </row>
    <row r="236" spans="1:7" x14ac:dyDescent="0.25">
      <c r="A236" s="227"/>
      <c r="B236" s="227"/>
      <c r="C236" s="260"/>
      <c r="D236" s="270"/>
      <c r="E236" s="227"/>
      <c r="F236" s="216"/>
      <c r="G236" s="216"/>
    </row>
    <row r="237" spans="1:7" x14ac:dyDescent="0.25">
      <c r="A237" s="227"/>
      <c r="B237" s="227"/>
      <c r="C237" s="260"/>
      <c r="D237" s="270"/>
      <c r="E237" s="227"/>
      <c r="F237" s="216"/>
      <c r="G237" s="216"/>
    </row>
    <row r="238" spans="1:7" x14ac:dyDescent="0.25">
      <c r="A238" s="227"/>
      <c r="B238" s="227"/>
      <c r="C238" s="260"/>
      <c r="D238" s="270"/>
      <c r="E238" s="227"/>
      <c r="F238" s="216"/>
      <c r="G238" s="216"/>
    </row>
    <row r="239" spans="1:7" x14ac:dyDescent="0.25">
      <c r="A239" s="227"/>
      <c r="B239" s="227"/>
      <c r="C239" s="260"/>
      <c r="D239" s="270"/>
      <c r="E239" s="227"/>
      <c r="F239" s="216"/>
      <c r="G239" s="216"/>
    </row>
    <row r="240" spans="1:7" x14ac:dyDescent="0.25">
      <c r="A240" s="227"/>
      <c r="B240" s="227"/>
      <c r="C240" s="260"/>
      <c r="D240" s="270"/>
      <c r="E240" s="227"/>
      <c r="F240" s="216"/>
      <c r="G240" s="216"/>
    </row>
    <row r="241" spans="1:7" x14ac:dyDescent="0.25">
      <c r="A241" s="227"/>
      <c r="B241" s="227"/>
      <c r="C241" s="260"/>
      <c r="D241" s="270"/>
      <c r="E241" s="227"/>
      <c r="F241" s="216"/>
      <c r="G241" s="216"/>
    </row>
    <row r="242" spans="1:7" x14ac:dyDescent="0.25">
      <c r="A242" s="227"/>
      <c r="B242" s="227"/>
      <c r="C242" s="260"/>
      <c r="D242" s="270"/>
      <c r="E242" s="227"/>
      <c r="F242" s="216"/>
      <c r="G242" s="216"/>
    </row>
    <row r="243" spans="1:7" x14ac:dyDescent="0.25">
      <c r="A243" s="227"/>
      <c r="B243" s="272"/>
      <c r="C243" s="260"/>
      <c r="D243" s="270"/>
      <c r="E243" s="227"/>
      <c r="F243" s="216"/>
      <c r="G243" s="216"/>
    </row>
    <row r="244" spans="1:7" x14ac:dyDescent="0.25">
      <c r="A244" s="227"/>
      <c r="B244" s="256"/>
      <c r="C244" s="260"/>
      <c r="D244" s="270"/>
      <c r="E244" s="227"/>
      <c r="F244" s="216"/>
      <c r="G244" s="216"/>
    </row>
    <row r="245" spans="1:7" x14ac:dyDescent="0.25">
      <c r="A245" s="227"/>
      <c r="B245" s="256"/>
      <c r="C245" s="260"/>
      <c r="D245" s="270"/>
      <c r="E245" s="227"/>
      <c r="F245" s="216"/>
      <c r="G245" s="216"/>
    </row>
    <row r="246" spans="1:7" x14ac:dyDescent="0.25">
      <c r="A246" s="227"/>
      <c r="B246" s="256"/>
      <c r="C246" s="260"/>
      <c r="D246" s="270"/>
      <c r="E246" s="227"/>
      <c r="F246" s="216"/>
      <c r="G246" s="216"/>
    </row>
    <row r="247" spans="1:7" x14ac:dyDescent="0.25">
      <c r="A247" s="227"/>
      <c r="B247" s="256"/>
      <c r="C247" s="260"/>
      <c r="D247" s="270"/>
      <c r="E247" s="227"/>
      <c r="F247" s="216"/>
      <c r="G247" s="216"/>
    </row>
    <row r="248" spans="1:7" x14ac:dyDescent="0.25">
      <c r="A248" s="227"/>
      <c r="B248" s="256"/>
      <c r="C248" s="260"/>
      <c r="D248" s="270"/>
      <c r="E248" s="227"/>
      <c r="F248" s="216"/>
      <c r="G248" s="216"/>
    </row>
    <row r="249" spans="1:7" x14ac:dyDescent="0.25">
      <c r="A249" s="227"/>
      <c r="B249" s="256"/>
      <c r="C249" s="260"/>
      <c r="D249" s="270"/>
      <c r="E249" s="227"/>
      <c r="F249" s="216"/>
      <c r="G249" s="216"/>
    </row>
    <row r="250" spans="1:7" x14ac:dyDescent="0.25">
      <c r="A250" s="227"/>
      <c r="B250" s="256"/>
      <c r="C250" s="227"/>
      <c r="D250" s="227"/>
      <c r="E250" s="227"/>
      <c r="F250" s="276"/>
      <c r="G250" s="276"/>
    </row>
    <row r="251" spans="1:7" x14ac:dyDescent="0.25">
      <c r="A251" s="227"/>
      <c r="B251" s="256"/>
      <c r="C251" s="227"/>
      <c r="D251" s="227"/>
      <c r="E251" s="227"/>
      <c r="F251" s="276"/>
      <c r="G251" s="276"/>
    </row>
    <row r="252" spans="1:7" x14ac:dyDescent="0.25">
      <c r="A252" s="227"/>
      <c r="B252" s="256"/>
      <c r="C252" s="227"/>
      <c r="D252" s="227"/>
      <c r="E252" s="227"/>
      <c r="F252" s="276"/>
      <c r="G252" s="276"/>
    </row>
    <row r="253" spans="1:7" x14ac:dyDescent="0.25">
      <c r="A253" s="250"/>
      <c r="B253" s="250"/>
      <c r="C253" s="250"/>
      <c r="D253" s="250"/>
      <c r="E253" s="250"/>
      <c r="F253" s="250"/>
      <c r="G253" s="250"/>
    </row>
    <row r="254" spans="1:7" x14ac:dyDescent="0.25">
      <c r="A254" s="227"/>
      <c r="B254" s="227"/>
      <c r="C254" s="215"/>
      <c r="D254" s="227"/>
      <c r="E254" s="271"/>
      <c r="F254" s="271"/>
      <c r="G254" s="271"/>
    </row>
    <row r="255" spans="1:7" x14ac:dyDescent="0.25">
      <c r="A255" s="227"/>
      <c r="B255" s="227"/>
      <c r="C255" s="215"/>
      <c r="D255" s="227"/>
      <c r="E255" s="271"/>
      <c r="F255" s="271"/>
      <c r="G255" s="226"/>
    </row>
    <row r="256" spans="1:7" x14ac:dyDescent="0.25">
      <c r="A256" s="227"/>
      <c r="B256" s="227"/>
      <c r="C256" s="215"/>
      <c r="D256" s="227"/>
      <c r="E256" s="271"/>
      <c r="F256" s="271"/>
      <c r="G256" s="226"/>
    </row>
    <row r="257" spans="1:7" x14ac:dyDescent="0.25">
      <c r="A257" s="227"/>
      <c r="B257" s="229"/>
      <c r="C257" s="215"/>
      <c r="D257" s="228"/>
      <c r="E257" s="228"/>
      <c r="F257" s="236"/>
      <c r="G257" s="236"/>
    </row>
    <row r="258" spans="1:7" x14ac:dyDescent="0.25">
      <c r="A258" s="227"/>
      <c r="B258" s="227"/>
      <c r="C258" s="215"/>
      <c r="D258" s="227"/>
      <c r="E258" s="271"/>
      <c r="F258" s="271"/>
      <c r="G258" s="226"/>
    </row>
    <row r="259" spans="1:7" x14ac:dyDescent="0.25">
      <c r="A259" s="227"/>
      <c r="B259" s="256"/>
      <c r="C259" s="215"/>
      <c r="D259" s="227"/>
      <c r="E259" s="271"/>
      <c r="F259" s="271"/>
      <c r="G259" s="226"/>
    </row>
    <row r="260" spans="1:7" x14ac:dyDescent="0.25">
      <c r="A260" s="227"/>
      <c r="B260" s="256"/>
      <c r="C260" s="277"/>
      <c r="D260" s="227"/>
      <c r="E260" s="271"/>
      <c r="F260" s="271"/>
      <c r="G260" s="226"/>
    </row>
    <row r="261" spans="1:7" x14ac:dyDescent="0.25">
      <c r="A261" s="227"/>
      <c r="B261" s="256"/>
      <c r="C261" s="215"/>
      <c r="D261" s="227"/>
      <c r="E261" s="271"/>
      <c r="F261" s="271"/>
      <c r="G261" s="226"/>
    </row>
    <row r="262" spans="1:7" x14ac:dyDescent="0.25">
      <c r="A262" s="227"/>
      <c r="B262" s="256"/>
      <c r="C262" s="215"/>
      <c r="D262" s="227"/>
      <c r="E262" s="271"/>
      <c r="F262" s="271"/>
      <c r="G262" s="226"/>
    </row>
    <row r="263" spans="1:7" x14ac:dyDescent="0.25">
      <c r="A263" s="227"/>
      <c r="B263" s="256"/>
      <c r="C263" s="215"/>
      <c r="D263" s="227"/>
      <c r="E263" s="271"/>
      <c r="F263" s="271"/>
      <c r="G263" s="226"/>
    </row>
    <row r="264" spans="1:7" x14ac:dyDescent="0.25">
      <c r="A264" s="227"/>
      <c r="B264" s="256"/>
      <c r="C264" s="215"/>
      <c r="D264" s="227"/>
      <c r="E264" s="271"/>
      <c r="F264" s="271"/>
      <c r="G264" s="226"/>
    </row>
    <row r="265" spans="1:7" x14ac:dyDescent="0.25">
      <c r="A265" s="227"/>
      <c r="B265" s="256"/>
      <c r="C265" s="215"/>
      <c r="D265" s="227"/>
      <c r="E265" s="271"/>
      <c r="F265" s="271"/>
      <c r="G265" s="226"/>
    </row>
    <row r="266" spans="1:7" x14ac:dyDescent="0.25">
      <c r="A266" s="227"/>
      <c r="B266" s="256"/>
      <c r="C266" s="215"/>
      <c r="D266" s="227"/>
      <c r="E266" s="271"/>
      <c r="F266" s="271"/>
      <c r="G266" s="226"/>
    </row>
    <row r="267" spans="1:7" x14ac:dyDescent="0.25">
      <c r="A267" s="227"/>
      <c r="B267" s="256"/>
      <c r="C267" s="215"/>
      <c r="D267" s="227"/>
      <c r="E267" s="271"/>
      <c r="F267" s="271"/>
      <c r="G267" s="226"/>
    </row>
    <row r="268" spans="1:7" x14ac:dyDescent="0.25">
      <c r="A268" s="227"/>
      <c r="B268" s="256"/>
      <c r="C268" s="215"/>
      <c r="D268" s="227"/>
      <c r="E268" s="271"/>
      <c r="F268" s="271"/>
      <c r="G268" s="226"/>
    </row>
    <row r="269" spans="1:7" x14ac:dyDescent="0.25">
      <c r="A269" s="227"/>
      <c r="B269" s="256"/>
      <c r="C269" s="215"/>
      <c r="D269" s="227"/>
      <c r="E269" s="271"/>
      <c r="F269" s="271"/>
      <c r="G269" s="226"/>
    </row>
    <row r="270" spans="1:7" x14ac:dyDescent="0.25">
      <c r="A270" s="250"/>
      <c r="B270" s="250"/>
      <c r="C270" s="250"/>
      <c r="D270" s="250"/>
      <c r="E270" s="250"/>
      <c r="F270" s="250"/>
      <c r="G270" s="250"/>
    </row>
    <row r="271" spans="1:7" x14ac:dyDescent="0.25">
      <c r="A271" s="227"/>
      <c r="B271" s="227"/>
      <c r="C271" s="215"/>
      <c r="D271" s="227"/>
      <c r="E271" s="226"/>
      <c r="F271" s="226"/>
      <c r="G271" s="226"/>
    </row>
    <row r="272" spans="1:7" x14ac:dyDescent="0.25">
      <c r="A272" s="227"/>
      <c r="B272" s="227"/>
      <c r="C272" s="215"/>
      <c r="D272" s="227"/>
      <c r="E272" s="226"/>
      <c r="F272" s="226"/>
      <c r="G272" s="226"/>
    </row>
    <row r="273" spans="1:7" x14ac:dyDescent="0.25">
      <c r="A273" s="227"/>
      <c r="B273" s="227"/>
      <c r="C273" s="215"/>
      <c r="D273" s="227"/>
      <c r="E273" s="226"/>
      <c r="F273" s="226"/>
      <c r="G273" s="226"/>
    </row>
    <row r="274" spans="1:7" x14ac:dyDescent="0.25">
      <c r="A274" s="227"/>
      <c r="B274" s="227"/>
      <c r="C274" s="215"/>
      <c r="D274" s="227"/>
      <c r="E274" s="226"/>
      <c r="F274" s="226"/>
      <c r="G274" s="226"/>
    </row>
    <row r="275" spans="1:7" x14ac:dyDescent="0.25">
      <c r="A275" s="227"/>
      <c r="B275" s="227"/>
      <c r="C275" s="215"/>
      <c r="D275" s="227"/>
      <c r="E275" s="226"/>
      <c r="F275" s="226"/>
      <c r="G275" s="226"/>
    </row>
    <row r="276" spans="1:7" x14ac:dyDescent="0.25">
      <c r="A276" s="227"/>
      <c r="B276" s="227"/>
      <c r="C276" s="215"/>
      <c r="D276" s="227"/>
      <c r="E276" s="226"/>
      <c r="F276" s="226"/>
      <c r="G276" s="226"/>
    </row>
    <row r="277" spans="1:7" x14ac:dyDescent="0.25">
      <c r="A277" s="250"/>
      <c r="B277" s="250"/>
      <c r="C277" s="250"/>
      <c r="D277" s="250"/>
      <c r="E277" s="250"/>
      <c r="F277" s="250"/>
      <c r="G277" s="250"/>
    </row>
    <row r="278" spans="1:7" x14ac:dyDescent="0.25">
      <c r="A278" s="227"/>
      <c r="B278" s="229"/>
      <c r="C278" s="227"/>
      <c r="D278" s="227"/>
      <c r="E278" s="230"/>
      <c r="F278" s="230"/>
      <c r="G278" s="230"/>
    </row>
    <row r="279" spans="1:7" x14ac:dyDescent="0.25">
      <c r="A279" s="227"/>
      <c r="B279" s="229"/>
      <c r="C279" s="227"/>
      <c r="D279" s="227"/>
      <c r="E279" s="230"/>
      <c r="F279" s="230"/>
      <c r="G279" s="230"/>
    </row>
    <row r="280" spans="1:7" x14ac:dyDescent="0.25">
      <c r="A280" s="227"/>
      <c r="B280" s="229"/>
      <c r="C280" s="227"/>
      <c r="D280" s="227"/>
      <c r="E280" s="230"/>
      <c r="F280" s="230"/>
      <c r="G280" s="230"/>
    </row>
    <row r="281" spans="1:7" x14ac:dyDescent="0.25">
      <c r="A281" s="227"/>
      <c r="B281" s="229"/>
      <c r="C281" s="227"/>
      <c r="D281" s="227"/>
      <c r="E281" s="230"/>
      <c r="F281" s="230"/>
      <c r="G281" s="230"/>
    </row>
    <row r="282" spans="1:7" x14ac:dyDescent="0.25">
      <c r="A282" s="227"/>
      <c r="B282" s="229"/>
      <c r="C282" s="227"/>
      <c r="D282" s="227"/>
      <c r="E282" s="230"/>
      <c r="F282" s="230"/>
      <c r="G282" s="230"/>
    </row>
    <row r="283" spans="1:7" x14ac:dyDescent="0.25">
      <c r="A283" s="227"/>
      <c r="B283" s="229"/>
      <c r="C283" s="227"/>
      <c r="D283" s="227"/>
      <c r="E283" s="230"/>
      <c r="F283" s="230"/>
      <c r="G283" s="230"/>
    </row>
    <row r="284" spans="1:7" x14ac:dyDescent="0.25">
      <c r="A284" s="227"/>
      <c r="B284" s="229"/>
      <c r="C284" s="227"/>
      <c r="D284" s="227"/>
      <c r="E284" s="230"/>
      <c r="F284" s="230"/>
      <c r="G284" s="230"/>
    </row>
    <row r="285" spans="1:7" x14ac:dyDescent="0.25">
      <c r="A285" s="227"/>
      <c r="B285" s="229"/>
      <c r="C285" s="227"/>
      <c r="D285" s="227"/>
      <c r="E285" s="230"/>
      <c r="F285" s="230"/>
      <c r="G285" s="230"/>
    </row>
    <row r="286" spans="1:7" x14ac:dyDescent="0.25">
      <c r="A286" s="227"/>
      <c r="B286" s="229"/>
      <c r="C286" s="227"/>
      <c r="D286" s="227"/>
      <c r="E286" s="230"/>
      <c r="F286" s="230"/>
      <c r="G286" s="230"/>
    </row>
    <row r="287" spans="1:7" x14ac:dyDescent="0.25">
      <c r="A287" s="227"/>
      <c r="B287" s="229"/>
      <c r="C287" s="227"/>
      <c r="D287" s="227"/>
      <c r="E287" s="230"/>
      <c r="F287" s="230"/>
      <c r="G287" s="230"/>
    </row>
    <row r="288" spans="1:7" x14ac:dyDescent="0.25">
      <c r="A288" s="227"/>
      <c r="B288" s="229"/>
      <c r="C288" s="227"/>
      <c r="D288" s="227"/>
      <c r="E288" s="230"/>
      <c r="F288" s="230"/>
      <c r="G288" s="230"/>
    </row>
    <row r="289" spans="1:7" x14ac:dyDescent="0.25">
      <c r="A289" s="227"/>
      <c r="B289" s="229"/>
      <c r="C289" s="227"/>
      <c r="D289" s="227"/>
      <c r="E289" s="230"/>
      <c r="F289" s="230"/>
      <c r="G289" s="230"/>
    </row>
    <row r="290" spans="1:7" x14ac:dyDescent="0.25">
      <c r="A290" s="227"/>
      <c r="B290" s="229"/>
      <c r="C290" s="227"/>
      <c r="D290" s="227"/>
      <c r="E290" s="230"/>
      <c r="F290" s="230"/>
      <c r="G290" s="230"/>
    </row>
    <row r="291" spans="1:7" x14ac:dyDescent="0.25">
      <c r="A291" s="227"/>
      <c r="B291" s="229"/>
      <c r="C291" s="227"/>
      <c r="D291" s="227"/>
      <c r="E291" s="230"/>
      <c r="F291" s="230"/>
      <c r="G291" s="230"/>
    </row>
    <row r="292" spans="1:7" x14ac:dyDescent="0.25">
      <c r="A292" s="227"/>
      <c r="B292" s="229"/>
      <c r="C292" s="227"/>
      <c r="D292" s="227"/>
      <c r="E292" s="230"/>
      <c r="F292" s="230"/>
      <c r="G292" s="230"/>
    </row>
    <row r="293" spans="1:7" x14ac:dyDescent="0.25">
      <c r="A293" s="227"/>
      <c r="B293" s="229"/>
      <c r="C293" s="227"/>
      <c r="D293" s="227"/>
      <c r="E293" s="230"/>
      <c r="F293" s="230"/>
      <c r="G293" s="230"/>
    </row>
    <row r="294" spans="1:7" x14ac:dyDescent="0.25">
      <c r="A294" s="227"/>
      <c r="B294" s="229"/>
      <c r="C294" s="227"/>
      <c r="D294" s="227"/>
      <c r="E294" s="230"/>
      <c r="F294" s="230"/>
      <c r="G294" s="230"/>
    </row>
    <row r="295" spans="1:7" x14ac:dyDescent="0.25">
      <c r="A295" s="227"/>
      <c r="B295" s="229"/>
      <c r="C295" s="227"/>
      <c r="D295" s="227"/>
      <c r="E295" s="230"/>
      <c r="F295" s="230"/>
      <c r="G295" s="230"/>
    </row>
    <row r="296" spans="1:7" x14ac:dyDescent="0.25">
      <c r="A296" s="227"/>
      <c r="B296" s="229"/>
      <c r="C296" s="227"/>
      <c r="D296" s="227"/>
      <c r="E296" s="230"/>
      <c r="F296" s="230"/>
      <c r="G296" s="230"/>
    </row>
    <row r="297" spans="1:7" x14ac:dyDescent="0.25">
      <c r="A297" s="227"/>
      <c r="B297" s="229"/>
      <c r="C297" s="227"/>
      <c r="D297" s="227"/>
      <c r="E297" s="230"/>
      <c r="F297" s="230"/>
      <c r="G297" s="230"/>
    </row>
    <row r="298" spans="1:7" x14ac:dyDescent="0.25">
      <c r="A298" s="227"/>
      <c r="B298" s="229"/>
      <c r="C298" s="227"/>
      <c r="D298" s="227"/>
      <c r="E298" s="230"/>
      <c r="F298" s="230"/>
      <c r="G298" s="230"/>
    </row>
    <row r="299" spans="1:7" x14ac:dyDescent="0.25">
      <c r="A299" s="227"/>
      <c r="B299" s="229"/>
      <c r="C299" s="227"/>
      <c r="D299" s="227"/>
      <c r="E299" s="230"/>
      <c r="F299" s="230"/>
      <c r="G299" s="230"/>
    </row>
    <row r="300" spans="1:7" x14ac:dyDescent="0.25">
      <c r="A300" s="250"/>
      <c r="B300" s="250"/>
      <c r="C300" s="250"/>
      <c r="D300" s="250"/>
      <c r="E300" s="250"/>
      <c r="F300" s="250"/>
      <c r="G300" s="250"/>
    </row>
    <row r="301" spans="1:7" x14ac:dyDescent="0.25">
      <c r="A301" s="227"/>
      <c r="B301" s="229"/>
      <c r="C301" s="227"/>
      <c r="D301" s="227"/>
      <c r="E301" s="230"/>
      <c r="F301" s="230"/>
      <c r="G301" s="230"/>
    </row>
    <row r="302" spans="1:7" x14ac:dyDescent="0.25">
      <c r="A302" s="227"/>
      <c r="B302" s="229"/>
      <c r="C302" s="227"/>
      <c r="D302" s="227"/>
      <c r="E302" s="230"/>
      <c r="F302" s="230"/>
      <c r="G302" s="230"/>
    </row>
    <row r="303" spans="1:7" x14ac:dyDescent="0.25">
      <c r="A303" s="227"/>
      <c r="B303" s="229"/>
      <c r="C303" s="227"/>
      <c r="D303" s="227"/>
      <c r="E303" s="230"/>
      <c r="F303" s="230"/>
      <c r="G303" s="230"/>
    </row>
    <row r="304" spans="1:7" x14ac:dyDescent="0.25">
      <c r="A304" s="227"/>
      <c r="B304" s="229"/>
      <c r="C304" s="227"/>
      <c r="D304" s="227"/>
      <c r="E304" s="230"/>
      <c r="F304" s="230"/>
      <c r="G304" s="230"/>
    </row>
    <row r="305" spans="1:7" x14ac:dyDescent="0.25">
      <c r="A305" s="227"/>
      <c r="B305" s="229"/>
      <c r="C305" s="227"/>
      <c r="D305" s="227"/>
      <c r="E305" s="230"/>
      <c r="F305" s="230"/>
      <c r="G305" s="230"/>
    </row>
    <row r="306" spans="1:7" x14ac:dyDescent="0.25">
      <c r="A306" s="227"/>
      <c r="B306" s="229"/>
      <c r="C306" s="227"/>
      <c r="D306" s="227"/>
      <c r="E306" s="230"/>
      <c r="F306" s="230"/>
      <c r="G306" s="230"/>
    </row>
    <row r="307" spans="1:7" x14ac:dyDescent="0.25">
      <c r="A307" s="227"/>
      <c r="B307" s="229"/>
      <c r="C307" s="227"/>
      <c r="D307" s="227"/>
      <c r="E307" s="230"/>
      <c r="F307" s="230"/>
      <c r="G307" s="230"/>
    </row>
    <row r="308" spans="1:7" x14ac:dyDescent="0.25">
      <c r="A308" s="227"/>
      <c r="B308" s="229"/>
      <c r="C308" s="227"/>
      <c r="D308" s="227"/>
      <c r="E308" s="230"/>
      <c r="F308" s="230"/>
      <c r="G308" s="230"/>
    </row>
    <row r="309" spans="1:7" x14ac:dyDescent="0.25">
      <c r="A309" s="227"/>
      <c r="B309" s="229"/>
      <c r="C309" s="227"/>
      <c r="D309" s="227"/>
      <c r="E309" s="230"/>
      <c r="F309" s="230"/>
      <c r="G309" s="230"/>
    </row>
    <row r="310" spans="1:7" x14ac:dyDescent="0.25">
      <c r="A310" s="227"/>
      <c r="B310" s="229"/>
      <c r="C310" s="227"/>
      <c r="D310" s="227"/>
      <c r="E310" s="230"/>
      <c r="F310" s="230"/>
      <c r="G310" s="230"/>
    </row>
    <row r="311" spans="1:7" x14ac:dyDescent="0.25">
      <c r="A311" s="227"/>
      <c r="B311" s="229"/>
      <c r="C311" s="227"/>
      <c r="D311" s="227"/>
      <c r="E311" s="230"/>
      <c r="F311" s="230"/>
      <c r="G311" s="230"/>
    </row>
    <row r="312" spans="1:7" x14ac:dyDescent="0.25">
      <c r="A312" s="227"/>
      <c r="B312" s="229"/>
      <c r="C312" s="227"/>
      <c r="D312" s="227"/>
      <c r="E312" s="230"/>
      <c r="F312" s="230"/>
      <c r="G312" s="230"/>
    </row>
    <row r="313" spans="1:7" x14ac:dyDescent="0.25">
      <c r="A313" s="227"/>
      <c r="B313" s="229"/>
      <c r="C313" s="227"/>
      <c r="D313" s="227"/>
      <c r="E313" s="230"/>
      <c r="F313" s="230"/>
      <c r="G313" s="230"/>
    </row>
    <row r="314" spans="1:7" x14ac:dyDescent="0.25">
      <c r="A314" s="250"/>
      <c r="B314" s="250"/>
      <c r="C314" s="250"/>
      <c r="D314" s="250"/>
      <c r="E314" s="250"/>
      <c r="F314" s="250"/>
      <c r="G314" s="250"/>
    </row>
    <row r="315" spans="1:7" x14ac:dyDescent="0.25">
      <c r="A315" s="227"/>
      <c r="B315" s="229"/>
      <c r="C315" s="227"/>
      <c r="D315" s="227"/>
      <c r="E315" s="230"/>
      <c r="F315" s="230"/>
      <c r="G315" s="230"/>
    </row>
    <row r="316" spans="1:7" x14ac:dyDescent="0.25">
      <c r="A316" s="227"/>
      <c r="B316" s="225"/>
      <c r="C316" s="227"/>
      <c r="D316" s="227"/>
      <c r="E316" s="230"/>
      <c r="F316" s="230"/>
      <c r="G316" s="230"/>
    </row>
    <row r="317" spans="1:7" x14ac:dyDescent="0.25">
      <c r="A317" s="227"/>
      <c r="B317" s="229"/>
      <c r="C317" s="227"/>
      <c r="D317" s="227"/>
      <c r="E317" s="230"/>
      <c r="F317" s="230"/>
      <c r="G317" s="230"/>
    </row>
    <row r="318" spans="1:7" x14ac:dyDescent="0.25">
      <c r="A318" s="227"/>
      <c r="B318" s="229"/>
      <c r="C318" s="227"/>
      <c r="D318" s="227"/>
      <c r="E318" s="230"/>
      <c r="F318" s="230"/>
      <c r="G318" s="230"/>
    </row>
    <row r="319" spans="1:7" x14ac:dyDescent="0.25">
      <c r="A319" s="227"/>
      <c r="B319" s="229"/>
      <c r="C319" s="227"/>
      <c r="D319" s="227"/>
      <c r="E319" s="230"/>
      <c r="F319" s="230"/>
      <c r="G319" s="230"/>
    </row>
    <row r="320" spans="1:7" x14ac:dyDescent="0.25">
      <c r="A320" s="227"/>
      <c r="B320" s="229"/>
      <c r="C320" s="227"/>
      <c r="D320" s="227"/>
      <c r="E320" s="230"/>
      <c r="F320" s="230"/>
      <c r="G320" s="230"/>
    </row>
    <row r="321" spans="1:7" x14ac:dyDescent="0.25">
      <c r="A321" s="227"/>
      <c r="B321" s="229"/>
      <c r="C321" s="227"/>
      <c r="D321" s="227"/>
      <c r="E321" s="230"/>
      <c r="F321" s="230"/>
      <c r="G321" s="230"/>
    </row>
    <row r="322" spans="1:7" x14ac:dyDescent="0.25">
      <c r="A322" s="227"/>
      <c r="B322" s="229"/>
      <c r="C322" s="227"/>
      <c r="D322" s="227"/>
      <c r="E322" s="230"/>
      <c r="F322" s="230"/>
      <c r="G322" s="230"/>
    </row>
    <row r="323" spans="1:7" x14ac:dyDescent="0.25">
      <c r="A323" s="227"/>
      <c r="B323" s="229"/>
      <c r="C323" s="227"/>
      <c r="D323" s="227"/>
      <c r="E323" s="230"/>
      <c r="F323" s="230"/>
      <c r="G323" s="230"/>
    </row>
    <row r="324" spans="1:7" x14ac:dyDescent="0.25">
      <c r="A324" s="250"/>
      <c r="B324" s="250"/>
      <c r="C324" s="250"/>
      <c r="D324" s="250"/>
      <c r="E324" s="250"/>
      <c r="F324" s="250"/>
      <c r="G324" s="250"/>
    </row>
    <row r="325" spans="1:7" x14ac:dyDescent="0.25">
      <c r="A325" s="227"/>
      <c r="B325" s="229"/>
      <c r="C325" s="227"/>
      <c r="D325" s="227"/>
      <c r="E325" s="230"/>
      <c r="F325" s="230"/>
      <c r="G325" s="230"/>
    </row>
    <row r="326" spans="1:7" x14ac:dyDescent="0.25">
      <c r="A326" s="227"/>
      <c r="B326" s="225"/>
      <c r="C326" s="227"/>
      <c r="D326" s="227"/>
      <c r="E326" s="230"/>
      <c r="F326" s="230"/>
      <c r="G326" s="230"/>
    </row>
    <row r="327" spans="1:7" x14ac:dyDescent="0.25">
      <c r="A327" s="227"/>
      <c r="B327" s="229"/>
      <c r="C327" s="227"/>
      <c r="D327" s="227"/>
      <c r="E327" s="230"/>
      <c r="F327" s="230"/>
      <c r="G327" s="230"/>
    </row>
    <row r="328" spans="1:7" x14ac:dyDescent="0.25">
      <c r="A328" s="227"/>
      <c r="B328" s="227"/>
      <c r="C328" s="227"/>
      <c r="D328" s="227"/>
      <c r="E328" s="230"/>
      <c r="F328" s="230"/>
      <c r="G328" s="230"/>
    </row>
    <row r="329" spans="1:7" x14ac:dyDescent="0.25">
      <c r="A329" s="227"/>
      <c r="B329" s="229"/>
      <c r="C329" s="227"/>
      <c r="D329" s="227"/>
      <c r="E329" s="230"/>
      <c r="F329" s="230"/>
      <c r="G329" s="230"/>
    </row>
    <row r="330" spans="1:7" x14ac:dyDescent="0.25">
      <c r="A330" s="227"/>
      <c r="B330" s="227"/>
      <c r="C330" s="215"/>
      <c r="D330" s="227"/>
      <c r="E330" s="226"/>
      <c r="F330" s="226"/>
      <c r="G330" s="226"/>
    </row>
    <row r="331" spans="1:7" x14ac:dyDescent="0.25">
      <c r="A331" s="227"/>
      <c r="B331" s="227"/>
      <c r="C331" s="215"/>
      <c r="D331" s="227"/>
      <c r="E331" s="226"/>
      <c r="F331" s="226"/>
      <c r="G331" s="226"/>
    </row>
    <row r="332" spans="1:7" x14ac:dyDescent="0.25">
      <c r="A332" s="227"/>
      <c r="B332" s="227"/>
      <c r="C332" s="215"/>
      <c r="D332" s="227"/>
      <c r="E332" s="226"/>
      <c r="F332" s="226"/>
      <c r="G332" s="226"/>
    </row>
    <row r="333" spans="1:7" x14ac:dyDescent="0.25">
      <c r="A333" s="227"/>
      <c r="B333" s="227"/>
      <c r="C333" s="215"/>
      <c r="D333" s="227"/>
      <c r="E333" s="226"/>
      <c r="F333" s="226"/>
      <c r="G333" s="226"/>
    </row>
    <row r="334" spans="1:7" x14ac:dyDescent="0.25">
      <c r="A334" s="227"/>
      <c r="B334" s="227"/>
      <c r="C334" s="215"/>
      <c r="D334" s="227"/>
      <c r="E334" s="226"/>
      <c r="F334" s="226"/>
      <c r="G334" s="226"/>
    </row>
    <row r="335" spans="1:7" x14ac:dyDescent="0.25">
      <c r="A335" s="227"/>
      <c r="B335" s="227"/>
      <c r="C335" s="215"/>
      <c r="D335" s="227"/>
      <c r="E335" s="226"/>
      <c r="F335" s="226"/>
      <c r="G335" s="226"/>
    </row>
    <row r="336" spans="1:7" x14ac:dyDescent="0.25">
      <c r="A336" s="227"/>
      <c r="B336" s="227"/>
      <c r="C336" s="215"/>
      <c r="D336" s="227"/>
      <c r="E336" s="226"/>
      <c r="F336" s="226"/>
      <c r="G336" s="226"/>
    </row>
    <row r="337" spans="1:7" x14ac:dyDescent="0.25">
      <c r="A337" s="227"/>
      <c r="B337" s="227"/>
      <c r="C337" s="215"/>
      <c r="D337" s="227"/>
      <c r="E337" s="226"/>
      <c r="F337" s="226"/>
      <c r="G337" s="226"/>
    </row>
    <row r="338" spans="1:7" x14ac:dyDescent="0.25">
      <c r="A338" s="227"/>
      <c r="B338" s="227"/>
      <c r="C338" s="215"/>
      <c r="D338" s="227"/>
      <c r="E338" s="226"/>
      <c r="F338" s="226"/>
      <c r="G338" s="226"/>
    </row>
    <row r="339" spans="1:7" x14ac:dyDescent="0.25">
      <c r="A339" s="227"/>
      <c r="B339" s="227"/>
      <c r="C339" s="215"/>
      <c r="D339" s="227"/>
      <c r="E339" s="226"/>
      <c r="F339" s="226"/>
      <c r="G339" s="226"/>
    </row>
    <row r="340" spans="1:7" x14ac:dyDescent="0.25">
      <c r="A340" s="227"/>
      <c r="B340" s="227"/>
      <c r="C340" s="215"/>
      <c r="D340" s="227"/>
      <c r="E340" s="226"/>
      <c r="F340" s="226"/>
      <c r="G340" s="226"/>
    </row>
    <row r="341" spans="1:7" x14ac:dyDescent="0.25">
      <c r="A341" s="227"/>
      <c r="B341" s="227"/>
      <c r="C341" s="215"/>
      <c r="D341" s="227"/>
      <c r="E341" s="226"/>
      <c r="F341" s="226"/>
      <c r="G341" s="226"/>
    </row>
    <row r="342" spans="1:7" x14ac:dyDescent="0.25">
      <c r="A342" s="227"/>
      <c r="B342" s="227"/>
      <c r="C342" s="215"/>
      <c r="D342" s="227"/>
      <c r="E342" s="226"/>
      <c r="F342" s="226"/>
      <c r="G342" s="226"/>
    </row>
    <row r="343" spans="1:7" x14ac:dyDescent="0.25">
      <c r="A343" s="227"/>
      <c r="B343" s="227"/>
      <c r="C343" s="215"/>
      <c r="D343" s="227"/>
      <c r="E343" s="226"/>
      <c r="F343" s="226"/>
      <c r="G343" s="226"/>
    </row>
    <row r="344" spans="1:7" x14ac:dyDescent="0.25">
      <c r="A344" s="227"/>
      <c r="B344" s="227"/>
      <c r="C344" s="215"/>
      <c r="D344" s="227"/>
      <c r="E344" s="226"/>
      <c r="F344" s="226"/>
      <c r="G344" s="226"/>
    </row>
    <row r="345" spans="1:7" x14ac:dyDescent="0.25">
      <c r="A345" s="227"/>
      <c r="B345" s="227"/>
      <c r="C345" s="215"/>
      <c r="D345" s="227"/>
      <c r="E345" s="226"/>
      <c r="F345" s="226"/>
      <c r="G345" s="226"/>
    </row>
    <row r="346" spans="1:7" x14ac:dyDescent="0.25">
      <c r="A346" s="227"/>
      <c r="B346" s="227"/>
      <c r="C346" s="215"/>
      <c r="D346" s="227"/>
      <c r="E346" s="226"/>
      <c r="F346" s="226"/>
      <c r="G346" s="226"/>
    </row>
    <row r="347" spans="1:7" x14ac:dyDescent="0.25">
      <c r="A347" s="227"/>
      <c r="B347" s="227"/>
      <c r="C347" s="215"/>
      <c r="D347" s="227"/>
      <c r="E347" s="226"/>
      <c r="F347" s="226"/>
      <c r="G347" s="226"/>
    </row>
    <row r="348" spans="1:7" x14ac:dyDescent="0.25">
      <c r="A348" s="227"/>
      <c r="B348" s="227"/>
      <c r="C348" s="215"/>
      <c r="D348" s="227"/>
      <c r="E348" s="226"/>
      <c r="F348" s="226"/>
      <c r="G348" s="226"/>
    </row>
    <row r="349" spans="1:7" x14ac:dyDescent="0.25">
      <c r="A349" s="227"/>
      <c r="B349" s="227"/>
      <c r="C349" s="215"/>
      <c r="D349" s="227"/>
      <c r="E349" s="226"/>
      <c r="F349" s="226"/>
      <c r="G349" s="226"/>
    </row>
    <row r="350" spans="1:7" x14ac:dyDescent="0.25">
      <c r="A350" s="227"/>
      <c r="B350" s="227"/>
      <c r="C350" s="215"/>
      <c r="D350" s="227"/>
      <c r="E350" s="226"/>
      <c r="F350" s="226"/>
      <c r="G350" s="226"/>
    </row>
    <row r="351" spans="1:7" x14ac:dyDescent="0.25">
      <c r="A351" s="227"/>
      <c r="B351" s="227"/>
      <c r="C351" s="215"/>
      <c r="D351" s="227"/>
      <c r="E351" s="226"/>
      <c r="F351" s="226"/>
      <c r="G351" s="226"/>
    </row>
    <row r="352" spans="1:7" x14ac:dyDescent="0.25">
      <c r="A352" s="227"/>
      <c r="B352" s="227"/>
      <c r="C352" s="215"/>
      <c r="D352" s="227"/>
      <c r="E352" s="226"/>
      <c r="F352" s="226"/>
      <c r="G352" s="226"/>
    </row>
    <row r="353" spans="1:7" x14ac:dyDescent="0.25">
      <c r="A353" s="227"/>
      <c r="B353" s="227"/>
      <c r="C353" s="215"/>
      <c r="D353" s="227"/>
      <c r="E353" s="226"/>
      <c r="F353" s="226"/>
      <c r="G353" s="226"/>
    </row>
    <row r="354" spans="1:7" x14ac:dyDescent="0.25">
      <c r="A354" s="227"/>
      <c r="B354" s="227"/>
      <c r="C354" s="215"/>
      <c r="D354" s="227"/>
      <c r="E354" s="226"/>
      <c r="F354" s="226"/>
      <c r="G354" s="226"/>
    </row>
    <row r="355" spans="1:7" x14ac:dyDescent="0.25">
      <c r="A355" s="227"/>
      <c r="B355" s="227"/>
      <c r="C355" s="215"/>
      <c r="D355" s="227"/>
      <c r="E355" s="226"/>
      <c r="F355" s="226"/>
      <c r="G355" s="226"/>
    </row>
    <row r="356" spans="1:7" x14ac:dyDescent="0.25">
      <c r="A356" s="227"/>
      <c r="B356" s="227"/>
      <c r="C356" s="215"/>
      <c r="D356" s="227"/>
      <c r="E356" s="226"/>
      <c r="F356" s="226"/>
      <c r="G356" s="226"/>
    </row>
    <row r="357" spans="1:7" x14ac:dyDescent="0.25">
      <c r="A357" s="227"/>
      <c r="B357" s="227"/>
      <c r="C357" s="215"/>
      <c r="D357" s="227"/>
      <c r="E357" s="226"/>
      <c r="F357" s="226"/>
      <c r="G357" s="226"/>
    </row>
    <row r="358" spans="1:7" x14ac:dyDescent="0.25">
      <c r="A358" s="227"/>
      <c r="B358" s="227"/>
      <c r="C358" s="215"/>
      <c r="D358" s="227"/>
      <c r="E358" s="226"/>
      <c r="F358" s="226"/>
      <c r="G358" s="226"/>
    </row>
    <row r="359" spans="1:7" x14ac:dyDescent="0.25">
      <c r="A359" s="227"/>
      <c r="B359" s="227"/>
      <c r="C359" s="215"/>
      <c r="D359" s="227"/>
      <c r="E359" s="226"/>
      <c r="F359" s="226"/>
      <c r="G359" s="226"/>
    </row>
    <row r="360" spans="1:7" x14ac:dyDescent="0.25">
      <c r="A360" s="227"/>
      <c r="B360" s="227"/>
      <c r="C360" s="215"/>
      <c r="D360" s="227"/>
      <c r="E360" s="226"/>
      <c r="F360" s="226"/>
      <c r="G360" s="226"/>
    </row>
    <row r="361" spans="1:7" x14ac:dyDescent="0.25">
      <c r="A361" s="227"/>
      <c r="B361" s="227"/>
      <c r="C361" s="215"/>
      <c r="D361" s="227"/>
      <c r="E361" s="226"/>
      <c r="F361" s="226"/>
      <c r="G361" s="226"/>
    </row>
    <row r="362" spans="1:7" x14ac:dyDescent="0.25">
      <c r="A362" s="227"/>
      <c r="B362" s="227"/>
      <c r="C362" s="215"/>
      <c r="D362" s="227"/>
      <c r="E362" s="226"/>
      <c r="F362" s="226"/>
      <c r="G362" s="226"/>
    </row>
    <row r="363" spans="1:7" x14ac:dyDescent="0.25">
      <c r="A363" s="227"/>
      <c r="B363" s="227"/>
      <c r="C363" s="215"/>
      <c r="D363" s="227"/>
      <c r="E363" s="226"/>
      <c r="F363" s="226"/>
      <c r="G363" s="226"/>
    </row>
    <row r="364" spans="1:7" x14ac:dyDescent="0.25">
      <c r="A364" s="227"/>
      <c r="B364" s="227"/>
      <c r="C364" s="215"/>
      <c r="D364" s="227"/>
      <c r="E364" s="226"/>
      <c r="F364" s="226"/>
      <c r="G364" s="226"/>
    </row>
    <row r="365" spans="1:7" x14ac:dyDescent="0.25">
      <c r="A365" s="227"/>
      <c r="B365" s="227"/>
      <c r="C365" s="215"/>
      <c r="D365" s="227"/>
      <c r="E365" s="226"/>
      <c r="F365" s="226"/>
      <c r="G365" s="226"/>
    </row>
    <row r="366" spans="1:7" x14ac:dyDescent="0.25">
      <c r="A366" s="227"/>
      <c r="B366" s="227"/>
      <c r="C366" s="215"/>
      <c r="D366" s="227"/>
      <c r="E366" s="226"/>
      <c r="F366" s="226"/>
      <c r="G366" s="226"/>
    </row>
    <row r="367" spans="1:7" x14ac:dyDescent="0.25">
      <c r="A367" s="227"/>
      <c r="B367" s="227"/>
      <c r="C367" s="215"/>
      <c r="D367" s="227"/>
      <c r="E367" s="226"/>
      <c r="F367" s="226"/>
      <c r="G367" s="226"/>
    </row>
    <row r="368" spans="1:7" x14ac:dyDescent="0.25">
      <c r="A368" s="227"/>
      <c r="B368" s="227"/>
      <c r="C368" s="215"/>
      <c r="D368" s="227"/>
      <c r="E368" s="226"/>
      <c r="F368" s="226"/>
      <c r="G368" s="226"/>
    </row>
    <row r="369" spans="1:7" x14ac:dyDescent="0.25">
      <c r="A369" s="227"/>
      <c r="B369" s="227"/>
      <c r="C369" s="215"/>
      <c r="D369" s="227"/>
      <c r="E369" s="226"/>
      <c r="F369" s="226"/>
      <c r="G369" s="226"/>
    </row>
    <row r="370" spans="1:7" x14ac:dyDescent="0.25">
      <c r="A370" s="227"/>
      <c r="B370" s="227"/>
      <c r="C370" s="215"/>
      <c r="D370" s="227"/>
      <c r="E370" s="226"/>
      <c r="F370" s="226"/>
      <c r="G370" s="226"/>
    </row>
    <row r="371" spans="1:7" x14ac:dyDescent="0.25">
      <c r="A371" s="227"/>
      <c r="B371" s="227"/>
      <c r="C371" s="215"/>
      <c r="D371" s="227"/>
      <c r="E371" s="226"/>
      <c r="F371" s="226"/>
      <c r="G371" s="226"/>
    </row>
    <row r="372" spans="1:7" x14ac:dyDescent="0.25">
      <c r="A372" s="227"/>
      <c r="B372" s="227"/>
      <c r="C372" s="215"/>
      <c r="D372" s="227"/>
      <c r="E372" s="226"/>
      <c r="F372" s="226"/>
      <c r="G372" s="226"/>
    </row>
    <row r="373" spans="1:7" x14ac:dyDescent="0.25">
      <c r="A373" s="227"/>
      <c r="B373" s="227"/>
      <c r="C373" s="215"/>
      <c r="D373" s="227"/>
      <c r="E373" s="226"/>
      <c r="F373" s="226"/>
      <c r="G373" s="226"/>
    </row>
    <row r="374" spans="1:7" x14ac:dyDescent="0.25">
      <c r="A374" s="227"/>
      <c r="B374" s="227"/>
      <c r="C374" s="215"/>
      <c r="D374" s="227"/>
      <c r="E374" s="226"/>
      <c r="F374" s="226"/>
      <c r="G374" s="226"/>
    </row>
    <row r="375" spans="1:7" x14ac:dyDescent="0.25">
      <c r="A375" s="227"/>
      <c r="B375" s="227"/>
      <c r="C375" s="215"/>
      <c r="D375" s="227"/>
      <c r="E375" s="226"/>
      <c r="F375" s="226"/>
      <c r="G375" s="226"/>
    </row>
    <row r="376" spans="1:7" x14ac:dyDescent="0.25">
      <c r="A376" s="227"/>
      <c r="B376" s="227"/>
      <c r="C376" s="215"/>
      <c r="D376" s="227"/>
      <c r="E376" s="226"/>
      <c r="F376" s="226"/>
      <c r="G376" s="226"/>
    </row>
    <row r="377" spans="1:7" x14ac:dyDescent="0.25">
      <c r="A377" s="227"/>
      <c r="B377" s="227"/>
      <c r="C377" s="215"/>
      <c r="D377" s="227"/>
      <c r="E377" s="226"/>
      <c r="F377" s="226"/>
      <c r="G377" s="226"/>
    </row>
    <row r="378" spans="1:7" x14ac:dyDescent="0.25">
      <c r="A378" s="227"/>
      <c r="B378" s="227"/>
      <c r="C378" s="215"/>
      <c r="D378" s="227"/>
      <c r="E378" s="226"/>
      <c r="F378" s="226"/>
      <c r="G378" s="226"/>
    </row>
    <row r="379" spans="1:7" x14ac:dyDescent="0.25">
      <c r="A379" s="227"/>
      <c r="B379" s="227"/>
      <c r="C379" s="215"/>
      <c r="D379" s="227"/>
      <c r="E379" s="226"/>
      <c r="F379" s="226"/>
      <c r="G379" s="226"/>
    </row>
    <row r="380" spans="1:7" ht="18.75" x14ac:dyDescent="0.25">
      <c r="A380" s="266"/>
      <c r="B380" s="267"/>
      <c r="C380" s="266"/>
      <c r="D380" s="266"/>
      <c r="E380" s="266"/>
      <c r="F380" s="266"/>
      <c r="G380" s="266"/>
    </row>
    <row r="381" spans="1:7" x14ac:dyDescent="0.25">
      <c r="A381" s="250"/>
      <c r="B381" s="250"/>
      <c r="C381" s="250"/>
      <c r="D381" s="250"/>
      <c r="E381" s="250"/>
      <c r="F381" s="250"/>
      <c r="G381" s="250"/>
    </row>
    <row r="382" spans="1:7" x14ac:dyDescent="0.25">
      <c r="A382" s="227"/>
      <c r="B382" s="227"/>
      <c r="C382" s="260"/>
      <c r="D382" s="228"/>
      <c r="E382" s="228"/>
      <c r="F382" s="236"/>
      <c r="G382" s="236"/>
    </row>
    <row r="383" spans="1:7" x14ac:dyDescent="0.25">
      <c r="A383" s="228"/>
      <c r="B383" s="227"/>
      <c r="C383" s="227"/>
      <c r="D383" s="228"/>
      <c r="E383" s="228"/>
      <c r="F383" s="236"/>
      <c r="G383" s="236"/>
    </row>
    <row r="384" spans="1:7" x14ac:dyDescent="0.25">
      <c r="A384" s="227"/>
      <c r="B384" s="227"/>
      <c r="C384" s="227"/>
      <c r="D384" s="228"/>
      <c r="E384" s="228"/>
      <c r="F384" s="236"/>
      <c r="G384" s="236"/>
    </row>
    <row r="385" spans="1:7" x14ac:dyDescent="0.25">
      <c r="A385" s="227"/>
      <c r="B385" s="229"/>
      <c r="C385" s="260"/>
      <c r="D385" s="260"/>
      <c r="E385" s="228"/>
      <c r="F385" s="216"/>
      <c r="G385" s="216"/>
    </row>
    <row r="386" spans="1:7" x14ac:dyDescent="0.25">
      <c r="A386" s="227"/>
      <c r="B386" s="229"/>
      <c r="C386" s="260"/>
      <c r="D386" s="260"/>
      <c r="E386" s="228"/>
      <c r="F386" s="216"/>
      <c r="G386" s="216"/>
    </row>
    <row r="387" spans="1:7" x14ac:dyDescent="0.25">
      <c r="A387" s="227"/>
      <c r="B387" s="229"/>
      <c r="C387" s="260"/>
      <c r="D387" s="260"/>
      <c r="E387" s="228"/>
      <c r="F387" s="216"/>
      <c r="G387" s="216"/>
    </row>
    <row r="388" spans="1:7" x14ac:dyDescent="0.25">
      <c r="A388" s="227"/>
      <c r="B388" s="229"/>
      <c r="C388" s="260"/>
      <c r="D388" s="260"/>
      <c r="E388" s="228"/>
      <c r="F388" s="216"/>
      <c r="G388" s="216"/>
    </row>
    <row r="389" spans="1:7" x14ac:dyDescent="0.25">
      <c r="A389" s="227"/>
      <c r="B389" s="229"/>
      <c r="C389" s="260"/>
      <c r="D389" s="260"/>
      <c r="E389" s="228"/>
      <c r="F389" s="216"/>
      <c r="G389" s="216"/>
    </row>
    <row r="390" spans="1:7" x14ac:dyDescent="0.25">
      <c r="A390" s="227"/>
      <c r="B390" s="229"/>
      <c r="C390" s="260"/>
      <c r="D390" s="260"/>
      <c r="E390" s="228"/>
      <c r="F390" s="216"/>
      <c r="G390" s="216"/>
    </row>
    <row r="391" spans="1:7" x14ac:dyDescent="0.25">
      <c r="A391" s="227"/>
      <c r="B391" s="229"/>
      <c r="C391" s="260"/>
      <c r="D391" s="260"/>
      <c r="E391" s="228"/>
      <c r="F391" s="216"/>
      <c r="G391" s="216"/>
    </row>
    <row r="392" spans="1:7" x14ac:dyDescent="0.25">
      <c r="A392" s="227"/>
      <c r="B392" s="229"/>
      <c r="C392" s="260"/>
      <c r="D392" s="270"/>
      <c r="E392" s="228"/>
      <c r="F392" s="216"/>
      <c r="G392" s="216"/>
    </row>
    <row r="393" spans="1:7" x14ac:dyDescent="0.25">
      <c r="A393" s="227"/>
      <c r="B393" s="229"/>
      <c r="C393" s="260"/>
      <c r="D393" s="270"/>
      <c r="E393" s="228"/>
      <c r="F393" s="216"/>
      <c r="G393" s="216"/>
    </row>
    <row r="394" spans="1:7" x14ac:dyDescent="0.25">
      <c r="A394" s="227"/>
      <c r="B394" s="229"/>
      <c r="C394" s="260"/>
      <c r="D394" s="270"/>
      <c r="E394" s="229"/>
      <c r="F394" s="216"/>
      <c r="G394" s="216"/>
    </row>
    <row r="395" spans="1:7" x14ac:dyDescent="0.25">
      <c r="A395" s="227"/>
      <c r="B395" s="229"/>
      <c r="C395" s="260"/>
      <c r="D395" s="270"/>
      <c r="E395" s="229"/>
      <c r="F395" s="216"/>
      <c r="G395" s="216"/>
    </row>
    <row r="396" spans="1:7" x14ac:dyDescent="0.25">
      <c r="A396" s="227"/>
      <c r="B396" s="229"/>
      <c r="C396" s="260"/>
      <c r="D396" s="270"/>
      <c r="E396" s="229"/>
      <c r="F396" s="216"/>
      <c r="G396" s="216"/>
    </row>
    <row r="397" spans="1:7" x14ac:dyDescent="0.25">
      <c r="A397" s="227"/>
      <c r="B397" s="229"/>
      <c r="C397" s="260"/>
      <c r="D397" s="270"/>
      <c r="E397" s="229"/>
      <c r="F397" s="216"/>
      <c r="G397" s="216"/>
    </row>
    <row r="398" spans="1:7" x14ac:dyDescent="0.25">
      <c r="A398" s="227"/>
      <c r="B398" s="229"/>
      <c r="C398" s="260"/>
      <c r="D398" s="270"/>
      <c r="E398" s="229"/>
      <c r="F398" s="216"/>
      <c r="G398" s="216"/>
    </row>
    <row r="399" spans="1:7" x14ac:dyDescent="0.25">
      <c r="A399" s="227"/>
      <c r="B399" s="229"/>
      <c r="C399" s="260"/>
      <c r="D399" s="270"/>
      <c r="E399" s="229"/>
      <c r="F399" s="216"/>
      <c r="G399" s="216"/>
    </row>
    <row r="400" spans="1:7" x14ac:dyDescent="0.25">
      <c r="A400" s="227"/>
      <c r="B400" s="229"/>
      <c r="C400" s="260"/>
      <c r="D400" s="270"/>
      <c r="E400" s="227"/>
      <c r="F400" s="216"/>
      <c r="G400" s="216"/>
    </row>
    <row r="401" spans="1:7" x14ac:dyDescent="0.25">
      <c r="A401" s="227"/>
      <c r="B401" s="229"/>
      <c r="C401" s="260"/>
      <c r="D401" s="270"/>
      <c r="E401" s="271"/>
      <c r="F401" s="216"/>
      <c r="G401" s="216"/>
    </row>
    <row r="402" spans="1:7" x14ac:dyDescent="0.25">
      <c r="A402" s="227"/>
      <c r="B402" s="229"/>
      <c r="C402" s="260"/>
      <c r="D402" s="270"/>
      <c r="E402" s="271"/>
      <c r="F402" s="216"/>
      <c r="G402" s="216"/>
    </row>
    <row r="403" spans="1:7" x14ac:dyDescent="0.25">
      <c r="A403" s="227"/>
      <c r="B403" s="229"/>
      <c r="C403" s="260"/>
      <c r="D403" s="270"/>
      <c r="E403" s="271"/>
      <c r="F403" s="216"/>
      <c r="G403" s="216"/>
    </row>
    <row r="404" spans="1:7" x14ac:dyDescent="0.25">
      <c r="A404" s="227"/>
      <c r="B404" s="229"/>
      <c r="C404" s="260"/>
      <c r="D404" s="270"/>
      <c r="E404" s="271"/>
      <c r="F404" s="216"/>
      <c r="G404" s="216"/>
    </row>
    <row r="405" spans="1:7" x14ac:dyDescent="0.25">
      <c r="A405" s="227"/>
      <c r="B405" s="229"/>
      <c r="C405" s="260"/>
      <c r="D405" s="270"/>
      <c r="E405" s="271"/>
      <c r="F405" s="216"/>
      <c r="G405" s="216"/>
    </row>
    <row r="406" spans="1:7" x14ac:dyDescent="0.25">
      <c r="A406" s="227"/>
      <c r="B406" s="229"/>
      <c r="C406" s="260"/>
      <c r="D406" s="270"/>
      <c r="E406" s="271"/>
      <c r="F406" s="216"/>
      <c r="G406" s="216"/>
    </row>
    <row r="407" spans="1:7" x14ac:dyDescent="0.25">
      <c r="A407" s="227"/>
      <c r="B407" s="229"/>
      <c r="C407" s="260"/>
      <c r="D407" s="270"/>
      <c r="E407" s="271"/>
      <c r="F407" s="216"/>
      <c r="G407" s="216"/>
    </row>
    <row r="408" spans="1:7" x14ac:dyDescent="0.25">
      <c r="A408" s="227"/>
      <c r="B408" s="229"/>
      <c r="C408" s="260"/>
      <c r="D408" s="270"/>
      <c r="E408" s="271"/>
      <c r="F408" s="216"/>
      <c r="G408" s="216"/>
    </row>
    <row r="409" spans="1:7" x14ac:dyDescent="0.25">
      <c r="A409" s="227"/>
      <c r="B409" s="272"/>
      <c r="C409" s="273"/>
      <c r="D409" s="274"/>
      <c r="E409" s="271"/>
      <c r="F409" s="275"/>
      <c r="G409" s="275"/>
    </row>
    <row r="410" spans="1:7" x14ac:dyDescent="0.25">
      <c r="A410" s="250"/>
      <c r="B410" s="250"/>
      <c r="C410" s="250"/>
      <c r="D410" s="250"/>
      <c r="E410" s="250"/>
      <c r="F410" s="250"/>
      <c r="G410" s="250"/>
    </row>
    <row r="411" spans="1:7" x14ac:dyDescent="0.25">
      <c r="A411" s="227"/>
      <c r="B411" s="227"/>
      <c r="C411" s="215"/>
      <c r="D411" s="227"/>
      <c r="E411" s="227"/>
      <c r="F411" s="227"/>
      <c r="G411" s="227"/>
    </row>
    <row r="412" spans="1:7" x14ac:dyDescent="0.25">
      <c r="A412" s="227"/>
      <c r="B412" s="227"/>
      <c r="C412" s="227"/>
      <c r="D412" s="227"/>
      <c r="E412" s="227"/>
      <c r="F412" s="227"/>
      <c r="G412" s="227"/>
    </row>
    <row r="413" spans="1:7" x14ac:dyDescent="0.25">
      <c r="A413" s="227"/>
      <c r="B413" s="229"/>
      <c r="C413" s="227"/>
      <c r="D413" s="227"/>
      <c r="E413" s="227"/>
      <c r="F413" s="227"/>
      <c r="G413" s="227"/>
    </row>
    <row r="414" spans="1:7" x14ac:dyDescent="0.25">
      <c r="A414" s="227"/>
      <c r="B414" s="227"/>
      <c r="C414" s="260"/>
      <c r="D414" s="270"/>
      <c r="E414" s="227"/>
      <c r="F414" s="216"/>
      <c r="G414" s="216"/>
    </row>
    <row r="415" spans="1:7" x14ac:dyDescent="0.25">
      <c r="A415" s="227"/>
      <c r="B415" s="227"/>
      <c r="C415" s="260"/>
      <c r="D415" s="270"/>
      <c r="E415" s="227"/>
      <c r="F415" s="216"/>
      <c r="G415" s="216"/>
    </row>
    <row r="416" spans="1:7" x14ac:dyDescent="0.25">
      <c r="A416" s="227"/>
      <c r="B416" s="227"/>
      <c r="C416" s="260"/>
      <c r="D416" s="270"/>
      <c r="E416" s="227"/>
      <c r="F416" s="216"/>
      <c r="G416" s="216"/>
    </row>
    <row r="417" spans="1:7" x14ac:dyDescent="0.25">
      <c r="A417" s="227"/>
      <c r="B417" s="227"/>
      <c r="C417" s="260"/>
      <c r="D417" s="270"/>
      <c r="E417" s="227"/>
      <c r="F417" s="216"/>
      <c r="G417" s="216"/>
    </row>
    <row r="418" spans="1:7" x14ac:dyDescent="0.25">
      <c r="A418" s="227"/>
      <c r="B418" s="227"/>
      <c r="C418" s="260"/>
      <c r="D418" s="270"/>
      <c r="E418" s="227"/>
      <c r="F418" s="216"/>
      <c r="G418" s="216"/>
    </row>
    <row r="419" spans="1:7" x14ac:dyDescent="0.25">
      <c r="A419" s="227"/>
      <c r="B419" s="227"/>
      <c r="C419" s="260"/>
      <c r="D419" s="270"/>
      <c r="E419" s="227"/>
      <c r="F419" s="216"/>
      <c r="G419" s="216"/>
    </row>
    <row r="420" spans="1:7" x14ac:dyDescent="0.25">
      <c r="A420" s="227"/>
      <c r="B420" s="227"/>
      <c r="C420" s="260"/>
      <c r="D420" s="270"/>
      <c r="E420" s="227"/>
      <c r="F420" s="216"/>
      <c r="G420" s="216"/>
    </row>
    <row r="421" spans="1:7" x14ac:dyDescent="0.25">
      <c r="A421" s="227"/>
      <c r="B421" s="227"/>
      <c r="C421" s="260"/>
      <c r="D421" s="270"/>
      <c r="E421" s="227"/>
      <c r="F421" s="216"/>
      <c r="G421" s="216"/>
    </row>
    <row r="422" spans="1:7" x14ac:dyDescent="0.25">
      <c r="A422" s="227"/>
      <c r="B422" s="272"/>
      <c r="C422" s="260"/>
      <c r="D422" s="270"/>
      <c r="E422" s="227"/>
      <c r="F422" s="215"/>
      <c r="G422" s="215"/>
    </row>
    <row r="423" spans="1:7" x14ac:dyDescent="0.25">
      <c r="A423" s="227"/>
      <c r="B423" s="256"/>
      <c r="C423" s="260"/>
      <c r="D423" s="270"/>
      <c r="E423" s="227"/>
      <c r="F423" s="216"/>
      <c r="G423" s="216"/>
    </row>
    <row r="424" spans="1:7" x14ac:dyDescent="0.25">
      <c r="A424" s="227"/>
      <c r="B424" s="256"/>
      <c r="C424" s="260"/>
      <c r="D424" s="270"/>
      <c r="E424" s="227"/>
      <c r="F424" s="216"/>
      <c r="G424" s="216"/>
    </row>
    <row r="425" spans="1:7" x14ac:dyDescent="0.25">
      <c r="A425" s="227"/>
      <c r="B425" s="256"/>
      <c r="C425" s="260"/>
      <c r="D425" s="270"/>
      <c r="E425" s="227"/>
      <c r="F425" s="216"/>
      <c r="G425" s="216"/>
    </row>
    <row r="426" spans="1:7" x14ac:dyDescent="0.25">
      <c r="A426" s="227"/>
      <c r="B426" s="256"/>
      <c r="C426" s="260"/>
      <c r="D426" s="270"/>
      <c r="E426" s="227"/>
      <c r="F426" s="216"/>
      <c r="G426" s="216"/>
    </row>
    <row r="427" spans="1:7" x14ac:dyDescent="0.25">
      <c r="A427" s="227"/>
      <c r="B427" s="256"/>
      <c r="C427" s="260"/>
      <c r="D427" s="270"/>
      <c r="E427" s="227"/>
      <c r="F427" s="216"/>
      <c r="G427" s="216"/>
    </row>
    <row r="428" spans="1:7" x14ac:dyDescent="0.25">
      <c r="A428" s="227"/>
      <c r="B428" s="256"/>
      <c r="C428" s="260"/>
      <c r="D428" s="270"/>
      <c r="E428" s="227"/>
      <c r="F428" s="216"/>
      <c r="G428" s="216"/>
    </row>
    <row r="429" spans="1:7" x14ac:dyDescent="0.25">
      <c r="A429" s="227"/>
      <c r="B429" s="256"/>
      <c r="C429" s="227"/>
      <c r="D429" s="227"/>
      <c r="E429" s="227"/>
      <c r="F429" s="276"/>
      <c r="G429" s="276"/>
    </row>
    <row r="430" spans="1:7" x14ac:dyDescent="0.25">
      <c r="A430" s="227"/>
      <c r="B430" s="256"/>
      <c r="C430" s="227"/>
      <c r="D430" s="227"/>
      <c r="E430" s="227"/>
      <c r="F430" s="276"/>
      <c r="G430" s="276"/>
    </row>
    <row r="431" spans="1:7" x14ac:dyDescent="0.25">
      <c r="A431" s="227"/>
      <c r="B431" s="256"/>
      <c r="C431" s="227"/>
      <c r="D431" s="227"/>
      <c r="E431" s="227"/>
      <c r="F431" s="271"/>
      <c r="G431" s="271"/>
    </row>
    <row r="432" spans="1:7" x14ac:dyDescent="0.25">
      <c r="A432" s="250"/>
      <c r="B432" s="250"/>
      <c r="C432" s="250"/>
      <c r="D432" s="250"/>
      <c r="E432" s="250"/>
      <c r="F432" s="250"/>
      <c r="G432" s="250"/>
    </row>
    <row r="433" spans="1:7" x14ac:dyDescent="0.25">
      <c r="A433" s="227"/>
      <c r="B433" s="227"/>
      <c r="C433" s="215"/>
      <c r="D433" s="227"/>
      <c r="E433" s="227"/>
      <c r="F433" s="227"/>
      <c r="G433" s="227"/>
    </row>
    <row r="434" spans="1:7" x14ac:dyDescent="0.25">
      <c r="A434" s="227"/>
      <c r="B434" s="227"/>
      <c r="C434" s="227"/>
      <c r="D434" s="227"/>
      <c r="E434" s="227"/>
      <c r="F434" s="227"/>
      <c r="G434" s="227"/>
    </row>
    <row r="435" spans="1:7" x14ac:dyDescent="0.25">
      <c r="A435" s="227"/>
      <c r="B435" s="229"/>
      <c r="C435" s="227"/>
      <c r="D435" s="227"/>
      <c r="E435" s="227"/>
      <c r="F435" s="227"/>
      <c r="G435" s="227"/>
    </row>
    <row r="436" spans="1:7" x14ac:dyDescent="0.25">
      <c r="A436" s="227"/>
      <c r="B436" s="227"/>
      <c r="C436" s="260"/>
      <c r="D436" s="270"/>
      <c r="E436" s="227"/>
      <c r="F436" s="216"/>
      <c r="G436" s="216"/>
    </row>
    <row r="437" spans="1:7" x14ac:dyDescent="0.25">
      <c r="A437" s="227"/>
      <c r="B437" s="227"/>
      <c r="C437" s="260"/>
      <c r="D437" s="270"/>
      <c r="E437" s="227"/>
      <c r="F437" s="216"/>
      <c r="G437" s="216"/>
    </row>
    <row r="438" spans="1:7" x14ac:dyDescent="0.25">
      <c r="A438" s="227"/>
      <c r="B438" s="227"/>
      <c r="C438" s="260"/>
      <c r="D438" s="270"/>
      <c r="E438" s="227"/>
      <c r="F438" s="216"/>
      <c r="G438" s="216"/>
    </row>
    <row r="439" spans="1:7" x14ac:dyDescent="0.25">
      <c r="A439" s="227"/>
      <c r="B439" s="227"/>
      <c r="C439" s="260"/>
      <c r="D439" s="270"/>
      <c r="E439" s="227"/>
      <c r="F439" s="216"/>
      <c r="G439" s="216"/>
    </row>
    <row r="440" spans="1:7" x14ac:dyDescent="0.25">
      <c r="A440" s="227"/>
      <c r="B440" s="227"/>
      <c r="C440" s="260"/>
      <c r="D440" s="270"/>
      <c r="E440" s="227"/>
      <c r="F440" s="216"/>
      <c r="G440" s="216"/>
    </row>
    <row r="441" spans="1:7" x14ac:dyDescent="0.25">
      <c r="A441" s="227"/>
      <c r="B441" s="227"/>
      <c r="C441" s="260"/>
      <c r="D441" s="270"/>
      <c r="E441" s="227"/>
      <c r="F441" s="216"/>
      <c r="G441" s="216"/>
    </row>
    <row r="442" spans="1:7" x14ac:dyDescent="0.25">
      <c r="A442" s="227"/>
      <c r="B442" s="227"/>
      <c r="C442" s="260"/>
      <c r="D442" s="270"/>
      <c r="E442" s="227"/>
      <c r="F442" s="216"/>
      <c r="G442" s="216"/>
    </row>
    <row r="443" spans="1:7" x14ac:dyDescent="0.25">
      <c r="A443" s="227"/>
      <c r="B443" s="227"/>
      <c r="C443" s="260"/>
      <c r="D443" s="270"/>
      <c r="E443" s="227"/>
      <c r="F443" s="216"/>
      <c r="G443" s="216"/>
    </row>
    <row r="444" spans="1:7" x14ac:dyDescent="0.25">
      <c r="A444" s="227"/>
      <c r="B444" s="272"/>
      <c r="C444" s="260"/>
      <c r="D444" s="270"/>
      <c r="E444" s="227"/>
      <c r="F444" s="215"/>
      <c r="G444" s="215"/>
    </row>
    <row r="445" spans="1:7" x14ac:dyDescent="0.25">
      <c r="A445" s="227"/>
      <c r="B445" s="256"/>
      <c r="C445" s="260"/>
      <c r="D445" s="270"/>
      <c r="E445" s="227"/>
      <c r="F445" s="216"/>
      <c r="G445" s="216"/>
    </row>
    <row r="446" spans="1:7" x14ac:dyDescent="0.25">
      <c r="A446" s="227"/>
      <c r="B446" s="256"/>
      <c r="C446" s="260"/>
      <c r="D446" s="270"/>
      <c r="E446" s="227"/>
      <c r="F446" s="216"/>
      <c r="G446" s="216"/>
    </row>
    <row r="447" spans="1:7" x14ac:dyDescent="0.25">
      <c r="A447" s="227"/>
      <c r="B447" s="256"/>
      <c r="C447" s="260"/>
      <c r="D447" s="270"/>
      <c r="E447" s="227"/>
      <c r="F447" s="216"/>
      <c r="G447" s="216"/>
    </row>
    <row r="448" spans="1:7" x14ac:dyDescent="0.25">
      <c r="A448" s="227"/>
      <c r="B448" s="256"/>
      <c r="C448" s="260"/>
      <c r="D448" s="270"/>
      <c r="E448" s="227"/>
      <c r="F448" s="216"/>
      <c r="G448" s="216"/>
    </row>
    <row r="449" spans="1:7" x14ac:dyDescent="0.25">
      <c r="A449" s="227"/>
      <c r="B449" s="256"/>
      <c r="C449" s="260"/>
      <c r="D449" s="270"/>
      <c r="E449" s="227"/>
      <c r="F449" s="216"/>
      <c r="G449" s="216"/>
    </row>
    <row r="450" spans="1:7" x14ac:dyDescent="0.25">
      <c r="A450" s="227"/>
      <c r="B450" s="256"/>
      <c r="C450" s="260"/>
      <c r="D450" s="270"/>
      <c r="E450" s="227"/>
      <c r="F450" s="216"/>
      <c r="G450" s="216"/>
    </row>
    <row r="451" spans="1:7" x14ac:dyDescent="0.25">
      <c r="A451" s="227"/>
      <c r="B451" s="256"/>
      <c r="C451" s="227"/>
      <c r="D451" s="227"/>
      <c r="E451" s="227"/>
      <c r="F451" s="216"/>
      <c r="G451" s="216"/>
    </row>
    <row r="452" spans="1:7" x14ac:dyDescent="0.25">
      <c r="A452" s="227"/>
      <c r="B452" s="256"/>
      <c r="C452" s="227"/>
      <c r="D452" s="227"/>
      <c r="E452" s="227"/>
      <c r="F452" s="216"/>
      <c r="G452" s="216"/>
    </row>
    <row r="453" spans="1:7" x14ac:dyDescent="0.25">
      <c r="A453" s="227"/>
      <c r="B453" s="256"/>
      <c r="C453" s="227"/>
      <c r="D453" s="227"/>
      <c r="E453" s="227"/>
      <c r="F453" s="216"/>
      <c r="G453" s="215"/>
    </row>
    <row r="454" spans="1:7" x14ac:dyDescent="0.25">
      <c r="A454" s="250"/>
      <c r="B454" s="250"/>
      <c r="C454" s="250"/>
      <c r="D454" s="250"/>
      <c r="E454" s="250"/>
      <c r="F454" s="250"/>
      <c r="G454" s="250"/>
    </row>
    <row r="455" spans="1:7" x14ac:dyDescent="0.25">
      <c r="A455" s="227"/>
      <c r="B455" s="229"/>
      <c r="C455" s="215"/>
      <c r="D455" s="215"/>
      <c r="E455" s="227"/>
      <c r="F455" s="227"/>
      <c r="G455" s="227"/>
    </row>
    <row r="456" spans="1:7" x14ac:dyDescent="0.25">
      <c r="A456" s="227"/>
      <c r="B456" s="229"/>
      <c r="C456" s="215"/>
      <c r="D456" s="215"/>
      <c r="E456" s="227"/>
      <c r="F456" s="227"/>
      <c r="G456" s="227"/>
    </row>
    <row r="457" spans="1:7" x14ac:dyDescent="0.25">
      <c r="A457" s="227"/>
      <c r="B457" s="229"/>
      <c r="C457" s="215"/>
      <c r="D457" s="215"/>
      <c r="E457" s="227"/>
      <c r="F457" s="227"/>
      <c r="G457" s="227"/>
    </row>
    <row r="458" spans="1:7" x14ac:dyDescent="0.25">
      <c r="A458" s="227"/>
      <c r="B458" s="229"/>
      <c r="C458" s="215"/>
      <c r="D458" s="215"/>
      <c r="E458" s="227"/>
      <c r="F458" s="227"/>
      <c r="G458" s="227"/>
    </row>
    <row r="459" spans="1:7" x14ac:dyDescent="0.25">
      <c r="A459" s="227"/>
      <c r="B459" s="229"/>
      <c r="C459" s="215"/>
      <c r="D459" s="215"/>
      <c r="E459" s="227"/>
      <c r="F459" s="227"/>
      <c r="G459" s="227"/>
    </row>
    <row r="460" spans="1:7" x14ac:dyDescent="0.25">
      <c r="A460" s="227"/>
      <c r="B460" s="229"/>
      <c r="C460" s="215"/>
      <c r="D460" s="215"/>
      <c r="E460" s="227"/>
      <c r="F460" s="227"/>
      <c r="G460" s="227"/>
    </row>
    <row r="461" spans="1:7" x14ac:dyDescent="0.25">
      <c r="A461" s="227"/>
      <c r="B461" s="229"/>
      <c r="C461" s="215"/>
      <c r="D461" s="215"/>
      <c r="E461" s="227"/>
      <c r="F461" s="227"/>
      <c r="G461" s="227"/>
    </row>
    <row r="462" spans="1:7" x14ac:dyDescent="0.25">
      <c r="A462" s="227"/>
      <c r="B462" s="229"/>
      <c r="C462" s="215"/>
      <c r="D462" s="215"/>
      <c r="E462" s="227"/>
      <c r="F462" s="227"/>
      <c r="G462" s="227"/>
    </row>
    <row r="463" spans="1:7" x14ac:dyDescent="0.25">
      <c r="A463" s="227"/>
      <c r="B463" s="229"/>
      <c r="C463" s="215"/>
      <c r="D463" s="215"/>
      <c r="E463" s="227"/>
      <c r="F463" s="227"/>
      <c r="G463" s="227"/>
    </row>
    <row r="464" spans="1:7" x14ac:dyDescent="0.25">
      <c r="A464" s="227"/>
      <c r="B464" s="229"/>
      <c r="C464" s="215"/>
      <c r="D464" s="215"/>
      <c r="E464" s="227"/>
      <c r="F464" s="227"/>
      <c r="G464" s="227"/>
    </row>
    <row r="465" spans="1:7" x14ac:dyDescent="0.25">
      <c r="A465" s="227"/>
      <c r="B465" s="256"/>
      <c r="C465" s="215"/>
      <c r="D465" s="227"/>
      <c r="E465" s="227"/>
      <c r="F465" s="227"/>
      <c r="G465" s="227"/>
    </row>
    <row r="466" spans="1:7" x14ac:dyDescent="0.25">
      <c r="A466" s="227"/>
      <c r="B466" s="256"/>
      <c r="C466" s="215"/>
      <c r="D466" s="227"/>
      <c r="E466" s="227"/>
      <c r="F466" s="227"/>
      <c r="G466" s="227"/>
    </row>
    <row r="467" spans="1:7" x14ac:dyDescent="0.25">
      <c r="A467" s="227"/>
      <c r="B467" s="256"/>
      <c r="C467" s="215"/>
      <c r="D467" s="227"/>
      <c r="E467" s="227"/>
      <c r="F467" s="227"/>
      <c r="G467" s="227"/>
    </row>
    <row r="468" spans="1:7" x14ac:dyDescent="0.25">
      <c r="A468" s="227"/>
      <c r="B468" s="256"/>
      <c r="C468" s="215"/>
      <c r="D468" s="227"/>
      <c r="E468" s="227"/>
      <c r="F468" s="227"/>
      <c r="G468" s="227"/>
    </row>
    <row r="469" spans="1:7" x14ac:dyDescent="0.25">
      <c r="A469" s="227"/>
      <c r="B469" s="256"/>
      <c r="C469" s="215"/>
      <c r="D469" s="227"/>
      <c r="E469" s="227"/>
      <c r="F469" s="227"/>
      <c r="G469" s="227"/>
    </row>
    <row r="470" spans="1:7" x14ac:dyDescent="0.25">
      <c r="A470" s="227"/>
      <c r="B470" s="256"/>
      <c r="C470" s="215"/>
      <c r="D470" s="227"/>
      <c r="E470" s="227"/>
      <c r="F470" s="227"/>
      <c r="G470" s="227"/>
    </row>
    <row r="471" spans="1:7" x14ac:dyDescent="0.25">
      <c r="A471" s="227"/>
      <c r="B471" s="256"/>
      <c r="C471" s="215"/>
      <c r="D471" s="227"/>
      <c r="E471" s="227"/>
      <c r="F471" s="227"/>
      <c r="G471" s="227"/>
    </row>
    <row r="472" spans="1:7" x14ac:dyDescent="0.25">
      <c r="A472" s="227"/>
      <c r="B472" s="256"/>
      <c r="C472" s="215"/>
      <c r="D472" s="227"/>
      <c r="E472" s="227"/>
      <c r="F472" s="227"/>
      <c r="G472" s="227"/>
    </row>
    <row r="473" spans="1:7" x14ac:dyDescent="0.25">
      <c r="A473" s="227"/>
      <c r="B473" s="256"/>
      <c r="C473" s="215"/>
      <c r="D473" s="227"/>
      <c r="E473" s="227"/>
      <c r="F473" s="227"/>
      <c r="G473" s="227"/>
    </row>
    <row r="474" spans="1:7" x14ac:dyDescent="0.25">
      <c r="A474" s="227"/>
      <c r="B474" s="256"/>
      <c r="C474" s="215"/>
      <c r="D474" s="227"/>
      <c r="E474" s="227"/>
      <c r="F474" s="227"/>
      <c r="G474" s="227"/>
    </row>
    <row r="475" spans="1:7" x14ac:dyDescent="0.25">
      <c r="A475" s="227"/>
      <c r="B475" s="256"/>
      <c r="C475" s="215"/>
      <c r="D475" s="227"/>
      <c r="E475" s="227"/>
      <c r="F475" s="227"/>
      <c r="G475" s="227"/>
    </row>
    <row r="476" spans="1:7" x14ac:dyDescent="0.25">
      <c r="A476" s="227"/>
      <c r="B476" s="256"/>
      <c r="C476" s="215"/>
      <c r="D476" s="227"/>
      <c r="E476" s="227"/>
      <c r="F476" s="227"/>
      <c r="G476" s="226"/>
    </row>
    <row r="477" spans="1:7" x14ac:dyDescent="0.25">
      <c r="A477" s="227"/>
      <c r="B477" s="256"/>
      <c r="C477" s="215"/>
      <c r="D477" s="227"/>
      <c r="E477" s="227"/>
      <c r="F477" s="227"/>
      <c r="G477" s="226"/>
    </row>
    <row r="478" spans="1:7" x14ac:dyDescent="0.25">
      <c r="A478" s="227"/>
      <c r="B478" s="256"/>
      <c r="C478" s="215"/>
      <c r="D478" s="227"/>
      <c r="E478" s="227"/>
      <c r="F478" s="227"/>
      <c r="G478" s="226"/>
    </row>
    <row r="479" spans="1:7" x14ac:dyDescent="0.25">
      <c r="A479" s="227"/>
      <c r="B479" s="256"/>
      <c r="C479" s="215"/>
      <c r="D479" s="278"/>
      <c r="E479" s="278"/>
      <c r="F479" s="278"/>
      <c r="G479" s="278"/>
    </row>
    <row r="480" spans="1:7" x14ac:dyDescent="0.25">
      <c r="A480" s="227"/>
      <c r="B480" s="256"/>
      <c r="C480" s="215"/>
      <c r="D480" s="278"/>
      <c r="E480" s="278"/>
      <c r="F480" s="278"/>
      <c r="G480" s="278"/>
    </row>
    <row r="481" spans="1:7" x14ac:dyDescent="0.25">
      <c r="A481" s="227"/>
      <c r="B481" s="256"/>
      <c r="C481" s="215"/>
      <c r="D481" s="278"/>
      <c r="E481" s="278"/>
      <c r="F481" s="278"/>
      <c r="G481" s="278"/>
    </row>
    <row r="482" spans="1:7" x14ac:dyDescent="0.25">
      <c r="A482" s="250"/>
      <c r="B482" s="250"/>
      <c r="C482" s="250"/>
      <c r="D482" s="250"/>
      <c r="E482" s="250"/>
      <c r="F482" s="250"/>
      <c r="G482" s="250"/>
    </row>
    <row r="483" spans="1:7" x14ac:dyDescent="0.25">
      <c r="A483" s="227"/>
      <c r="B483" s="229"/>
      <c r="C483" s="227"/>
      <c r="D483" s="227"/>
      <c r="E483" s="230"/>
      <c r="F483" s="216"/>
      <c r="G483" s="216"/>
    </row>
    <row r="484" spans="1:7" x14ac:dyDescent="0.25">
      <c r="A484" s="227"/>
      <c r="B484" s="229"/>
      <c r="C484" s="227"/>
      <c r="D484" s="227"/>
      <c r="E484" s="230"/>
      <c r="F484" s="216"/>
      <c r="G484" s="216"/>
    </row>
    <row r="485" spans="1:7" x14ac:dyDescent="0.25">
      <c r="A485" s="227"/>
      <c r="B485" s="229"/>
      <c r="C485" s="227"/>
      <c r="D485" s="227"/>
      <c r="E485" s="230"/>
      <c r="F485" s="216"/>
      <c r="G485" s="216"/>
    </row>
    <row r="486" spans="1:7" x14ac:dyDescent="0.25">
      <c r="A486" s="227"/>
      <c r="B486" s="229"/>
      <c r="C486" s="227"/>
      <c r="D486" s="227"/>
      <c r="E486" s="230"/>
      <c r="F486" s="216"/>
      <c r="G486" s="216"/>
    </row>
    <row r="487" spans="1:7" x14ac:dyDescent="0.25">
      <c r="A487" s="227"/>
      <c r="B487" s="229"/>
      <c r="C487" s="227"/>
      <c r="D487" s="227"/>
      <c r="E487" s="230"/>
      <c r="F487" s="216"/>
      <c r="G487" s="216"/>
    </row>
    <row r="488" spans="1:7" x14ac:dyDescent="0.25">
      <c r="A488" s="227"/>
      <c r="B488" s="229"/>
      <c r="C488" s="227"/>
      <c r="D488" s="227"/>
      <c r="E488" s="230"/>
      <c r="F488" s="216"/>
      <c r="G488" s="216"/>
    </row>
    <row r="489" spans="1:7" x14ac:dyDescent="0.25">
      <c r="A489" s="227"/>
      <c r="B489" s="229"/>
      <c r="C489" s="227"/>
      <c r="D489" s="227"/>
      <c r="E489" s="230"/>
      <c r="F489" s="216"/>
      <c r="G489" s="216"/>
    </row>
    <row r="490" spans="1:7" x14ac:dyDescent="0.25">
      <c r="A490" s="227"/>
      <c r="B490" s="229"/>
      <c r="C490" s="227"/>
      <c r="D490" s="227"/>
      <c r="E490" s="230"/>
      <c r="F490" s="216"/>
      <c r="G490" s="216"/>
    </row>
    <row r="491" spans="1:7" x14ac:dyDescent="0.25">
      <c r="A491" s="227"/>
      <c r="B491" s="229"/>
      <c r="C491" s="227"/>
      <c r="D491" s="227"/>
      <c r="E491" s="230"/>
      <c r="F491" s="216"/>
      <c r="G491" s="216"/>
    </row>
    <row r="492" spans="1:7" x14ac:dyDescent="0.25">
      <c r="A492" s="227"/>
      <c r="B492" s="229"/>
      <c r="C492" s="227"/>
      <c r="D492" s="227"/>
      <c r="E492" s="230"/>
      <c r="F492" s="216"/>
      <c r="G492" s="216"/>
    </row>
    <row r="493" spans="1:7" x14ac:dyDescent="0.25">
      <c r="A493" s="227"/>
      <c r="B493" s="229"/>
      <c r="C493" s="227"/>
      <c r="D493" s="227"/>
      <c r="E493" s="230"/>
      <c r="F493" s="216"/>
      <c r="G493" s="216"/>
    </row>
    <row r="494" spans="1:7" x14ac:dyDescent="0.25">
      <c r="A494" s="227"/>
      <c r="B494" s="229"/>
      <c r="C494" s="227"/>
      <c r="D494" s="227"/>
      <c r="E494" s="230"/>
      <c r="F494" s="216"/>
      <c r="G494" s="216"/>
    </row>
    <row r="495" spans="1:7" x14ac:dyDescent="0.25">
      <c r="A495" s="227"/>
      <c r="B495" s="229"/>
      <c r="C495" s="227"/>
      <c r="D495" s="227"/>
      <c r="E495" s="230"/>
      <c r="F495" s="216"/>
      <c r="G495" s="216"/>
    </row>
    <row r="496" spans="1:7" x14ac:dyDescent="0.25">
      <c r="A496" s="227"/>
      <c r="B496" s="229"/>
      <c r="C496" s="227"/>
      <c r="D496" s="227"/>
      <c r="E496" s="230"/>
      <c r="F496" s="216"/>
      <c r="G496" s="216"/>
    </row>
    <row r="497" spans="1:7" x14ac:dyDescent="0.25">
      <c r="A497" s="227"/>
      <c r="B497" s="229"/>
      <c r="C497" s="227"/>
      <c r="D497" s="227"/>
      <c r="E497" s="230"/>
      <c r="F497" s="216"/>
      <c r="G497" s="216"/>
    </row>
    <row r="498" spans="1:7" x14ac:dyDescent="0.25">
      <c r="A498" s="227"/>
      <c r="B498" s="229"/>
      <c r="C498" s="227"/>
      <c r="D498" s="227"/>
      <c r="E498" s="230"/>
      <c r="F498" s="216"/>
      <c r="G498" s="216"/>
    </row>
    <row r="499" spans="1:7" x14ac:dyDescent="0.25">
      <c r="A499" s="227"/>
      <c r="B499" s="229"/>
      <c r="C499" s="227"/>
      <c r="D499" s="227"/>
      <c r="E499" s="230"/>
      <c r="F499" s="216"/>
      <c r="G499" s="216"/>
    </row>
    <row r="500" spans="1:7" x14ac:dyDescent="0.25">
      <c r="A500" s="227"/>
      <c r="B500" s="229"/>
      <c r="C500" s="227"/>
      <c r="D500" s="227"/>
      <c r="E500" s="230"/>
      <c r="F500" s="216"/>
      <c r="G500" s="216"/>
    </row>
    <row r="501" spans="1:7" x14ac:dyDescent="0.25">
      <c r="A501" s="227"/>
      <c r="B501" s="229"/>
      <c r="C501" s="227"/>
      <c r="D501" s="227"/>
      <c r="E501" s="230"/>
      <c r="F501" s="230"/>
      <c r="G501" s="230"/>
    </row>
    <row r="502" spans="1:7" x14ac:dyDescent="0.25">
      <c r="A502" s="227"/>
      <c r="B502" s="229"/>
      <c r="C502" s="227"/>
      <c r="D502" s="227"/>
      <c r="E502" s="230"/>
      <c r="F502" s="230"/>
      <c r="G502" s="230"/>
    </row>
    <row r="503" spans="1:7" x14ac:dyDescent="0.25">
      <c r="A503" s="227"/>
      <c r="B503" s="229"/>
      <c r="C503" s="227"/>
      <c r="D503" s="227"/>
      <c r="E503" s="230"/>
      <c r="F503" s="230"/>
      <c r="G503" s="230"/>
    </row>
    <row r="504" spans="1:7" x14ac:dyDescent="0.25">
      <c r="A504" s="227"/>
      <c r="B504" s="229"/>
      <c r="C504" s="227"/>
      <c r="D504" s="227"/>
      <c r="E504" s="230"/>
      <c r="F504" s="230"/>
      <c r="G504" s="230"/>
    </row>
    <row r="505" spans="1:7" x14ac:dyDescent="0.25">
      <c r="A505" s="250"/>
      <c r="B505" s="250"/>
      <c r="C505" s="250"/>
      <c r="D505" s="250"/>
      <c r="E505" s="250"/>
      <c r="F505" s="250"/>
      <c r="G505" s="250"/>
    </row>
    <row r="506" spans="1:7" x14ac:dyDescent="0.25">
      <c r="A506" s="227"/>
      <c r="B506" s="229"/>
      <c r="C506" s="227"/>
      <c r="D506" s="227"/>
      <c r="E506" s="230"/>
      <c r="F506" s="216"/>
      <c r="G506" s="216"/>
    </row>
    <row r="507" spans="1:7" x14ac:dyDescent="0.25">
      <c r="A507" s="227"/>
      <c r="B507" s="229"/>
      <c r="C507" s="227"/>
      <c r="D507" s="227"/>
      <c r="E507" s="230"/>
      <c r="F507" s="216"/>
      <c r="G507" s="216"/>
    </row>
    <row r="508" spans="1:7" x14ac:dyDescent="0.25">
      <c r="A508" s="227"/>
      <c r="B508" s="229"/>
      <c r="C508" s="227"/>
      <c r="D508" s="227"/>
      <c r="E508" s="230"/>
      <c r="F508" s="216"/>
      <c r="G508" s="216"/>
    </row>
    <row r="509" spans="1:7" x14ac:dyDescent="0.25">
      <c r="A509" s="227"/>
      <c r="B509" s="229"/>
      <c r="C509" s="227"/>
      <c r="D509" s="227"/>
      <c r="E509" s="230"/>
      <c r="F509" s="216"/>
      <c r="G509" s="216"/>
    </row>
    <row r="510" spans="1:7" x14ac:dyDescent="0.25">
      <c r="A510" s="227"/>
      <c r="B510" s="229"/>
      <c r="C510" s="227"/>
      <c r="D510" s="227"/>
      <c r="E510" s="230"/>
      <c r="F510" s="216"/>
      <c r="G510" s="216"/>
    </row>
    <row r="511" spans="1:7" x14ac:dyDescent="0.25">
      <c r="A511" s="227"/>
      <c r="B511" s="229"/>
      <c r="C511" s="227"/>
      <c r="D511" s="227"/>
      <c r="E511" s="230"/>
      <c r="F511" s="216"/>
      <c r="G511" s="216"/>
    </row>
    <row r="512" spans="1:7" x14ac:dyDescent="0.25">
      <c r="A512" s="227"/>
      <c r="B512" s="229"/>
      <c r="C512" s="227"/>
      <c r="D512" s="227"/>
      <c r="E512" s="230"/>
      <c r="F512" s="216"/>
      <c r="G512" s="216"/>
    </row>
    <row r="513" spans="1:7" x14ac:dyDescent="0.25">
      <c r="A513" s="227"/>
      <c r="B513" s="229"/>
      <c r="C513" s="227"/>
      <c r="D513" s="227"/>
      <c r="E513" s="230"/>
      <c r="F513" s="216"/>
      <c r="G513" s="216"/>
    </row>
    <row r="514" spans="1:7" x14ac:dyDescent="0.25">
      <c r="A514" s="227"/>
      <c r="B514" s="229"/>
      <c r="C514" s="227"/>
      <c r="D514" s="227"/>
      <c r="E514" s="230"/>
      <c r="F514" s="216"/>
      <c r="G514" s="216"/>
    </row>
    <row r="515" spans="1:7" x14ac:dyDescent="0.25">
      <c r="A515" s="227"/>
      <c r="B515" s="229"/>
      <c r="C515" s="227"/>
      <c r="D515" s="227"/>
      <c r="E515" s="230"/>
      <c r="F515" s="230"/>
      <c r="G515" s="230"/>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4" zoomScale="80" zoomScaleNormal="80" workbookViewId="0">
      <selection activeCell="G8" sqref="G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04" t="s">
        <v>2299</v>
      </c>
      <c r="F6" s="404"/>
      <c r="G6" s="404"/>
      <c r="H6" s="7"/>
      <c r="I6" s="7"/>
      <c r="J6" s="8"/>
    </row>
    <row r="7" spans="2:10" ht="26.25" x14ac:dyDescent="0.25">
      <c r="B7" s="6"/>
      <c r="C7" s="7"/>
      <c r="D7" s="7"/>
      <c r="E7" s="7"/>
      <c r="F7" s="11" t="s">
        <v>508</v>
      </c>
      <c r="G7" s="7"/>
      <c r="H7" s="7"/>
      <c r="I7" s="7"/>
      <c r="J7" s="8"/>
    </row>
    <row r="8" spans="2:10" ht="26.25" x14ac:dyDescent="0.25">
      <c r="B8" s="6"/>
      <c r="C8" s="7"/>
      <c r="D8" s="7"/>
      <c r="E8" s="7"/>
      <c r="F8" s="11" t="s">
        <v>2625</v>
      </c>
      <c r="G8" s="7"/>
      <c r="H8" s="7"/>
      <c r="I8" s="7"/>
      <c r="J8" s="8"/>
    </row>
    <row r="9" spans="2:10" ht="21" x14ac:dyDescent="0.25">
      <c r="B9" s="6"/>
      <c r="C9" s="7"/>
      <c r="D9" s="7"/>
      <c r="E9" s="7"/>
      <c r="F9" s="12" t="s">
        <v>2627</v>
      </c>
      <c r="G9" s="7"/>
      <c r="H9" s="7"/>
      <c r="I9" s="7"/>
      <c r="J9" s="8"/>
    </row>
    <row r="10" spans="2:10" ht="21" x14ac:dyDescent="0.25">
      <c r="B10" s="6"/>
      <c r="C10" s="7"/>
      <c r="D10" s="7"/>
      <c r="E10" s="7"/>
      <c r="F10" s="12" t="s">
        <v>2626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07" t="s">
        <v>15</v>
      </c>
      <c r="E24" s="403" t="s">
        <v>16</v>
      </c>
      <c r="F24" s="403"/>
      <c r="G24" s="403"/>
      <c r="H24" s="403"/>
      <c r="I24" s="7"/>
      <c r="J24" s="8"/>
    </row>
    <row r="25" spans="2:10" x14ac:dyDescent="0.25">
      <c r="B25" s="6"/>
      <c r="C25" s="7"/>
      <c r="D25" s="7"/>
      <c r="E25" s="15"/>
      <c r="F25" s="15"/>
      <c r="G25" s="15"/>
      <c r="H25" s="7"/>
      <c r="I25" s="7"/>
      <c r="J25" s="8"/>
    </row>
    <row r="26" spans="2:10" x14ac:dyDescent="0.25">
      <c r="B26" s="6"/>
      <c r="C26" s="7"/>
      <c r="D26" s="407" t="s">
        <v>17</v>
      </c>
      <c r="E26" s="403"/>
      <c r="F26" s="403"/>
      <c r="G26" s="403"/>
      <c r="H26" s="403"/>
      <c r="I26" s="7"/>
      <c r="J26" s="8"/>
    </row>
    <row r="27" spans="2:10" x14ac:dyDescent="0.25">
      <c r="B27" s="6"/>
      <c r="C27" s="7"/>
      <c r="D27" s="16"/>
      <c r="E27" s="16"/>
      <c r="F27" s="16"/>
      <c r="G27" s="16"/>
      <c r="H27" s="16"/>
      <c r="I27" s="7"/>
      <c r="J27" s="8"/>
    </row>
    <row r="28" spans="2:10" x14ac:dyDescent="0.25">
      <c r="B28" s="6"/>
      <c r="C28" s="7"/>
      <c r="D28" s="407" t="s">
        <v>18</v>
      </c>
      <c r="E28" s="403" t="s">
        <v>16</v>
      </c>
      <c r="F28" s="403"/>
      <c r="G28" s="403"/>
      <c r="H28" s="403"/>
      <c r="I28" s="7"/>
      <c r="J28" s="8"/>
    </row>
    <row r="29" spans="2:10" x14ac:dyDescent="0.25">
      <c r="B29" s="6"/>
      <c r="C29" s="7"/>
      <c r="D29" s="16"/>
      <c r="E29" s="16"/>
      <c r="F29" s="16"/>
      <c r="G29" s="16"/>
      <c r="H29" s="16"/>
      <c r="I29" s="7"/>
      <c r="J29" s="8"/>
    </row>
    <row r="30" spans="2:10" x14ac:dyDescent="0.25">
      <c r="B30" s="6"/>
      <c r="C30" s="7"/>
      <c r="D30" s="407" t="s">
        <v>19</v>
      </c>
      <c r="E30" s="403" t="s">
        <v>16</v>
      </c>
      <c r="F30" s="403"/>
      <c r="G30" s="403"/>
      <c r="H30" s="403"/>
      <c r="I30" s="7"/>
      <c r="J30" s="8"/>
    </row>
    <row r="31" spans="2:10" x14ac:dyDescent="0.25">
      <c r="B31" s="6"/>
      <c r="C31" s="7"/>
      <c r="D31" s="16"/>
      <c r="E31" s="16"/>
      <c r="F31" s="16"/>
      <c r="G31" s="16"/>
      <c r="H31" s="16"/>
      <c r="I31" s="7"/>
      <c r="J31" s="8"/>
    </row>
    <row r="32" spans="2:10" x14ac:dyDescent="0.25">
      <c r="B32" s="6"/>
      <c r="C32" s="7"/>
      <c r="D32" s="407" t="s">
        <v>20</v>
      </c>
      <c r="E32" s="403" t="s">
        <v>16</v>
      </c>
      <c r="F32" s="403"/>
      <c r="G32" s="403"/>
      <c r="H32" s="403"/>
      <c r="I32" s="7"/>
      <c r="J32" s="8"/>
    </row>
    <row r="33" spans="1:18" x14ac:dyDescent="0.25">
      <c r="B33" s="6"/>
      <c r="C33" s="7"/>
      <c r="D33" s="15"/>
      <c r="E33" s="15"/>
      <c r="F33" s="15"/>
      <c r="G33" s="15"/>
      <c r="H33" s="15"/>
      <c r="I33" s="7"/>
      <c r="J33" s="8"/>
    </row>
    <row r="34" spans="1:18" x14ac:dyDescent="0.25">
      <c r="B34" s="6"/>
      <c r="C34" s="7"/>
      <c r="D34" s="407" t="s">
        <v>21</v>
      </c>
      <c r="E34" s="403" t="s">
        <v>16</v>
      </c>
      <c r="F34" s="403"/>
      <c r="G34" s="403"/>
      <c r="H34" s="403"/>
      <c r="I34" s="7"/>
      <c r="J34" s="8"/>
    </row>
    <row r="35" spans="1:18" x14ac:dyDescent="0.25">
      <c r="B35" s="6"/>
      <c r="C35" s="7"/>
      <c r="D35" s="7"/>
      <c r="E35" s="7"/>
      <c r="F35" s="7"/>
      <c r="G35" s="7"/>
      <c r="H35" s="7"/>
      <c r="I35" s="7"/>
      <c r="J35" s="8"/>
    </row>
    <row r="36" spans="1:18" x14ac:dyDescent="0.25">
      <c r="B36" s="6"/>
      <c r="C36" s="7"/>
      <c r="D36" s="405" t="s">
        <v>22</v>
      </c>
      <c r="E36" s="406"/>
      <c r="F36" s="406"/>
      <c r="G36" s="406"/>
      <c r="H36" s="406"/>
      <c r="I36" s="7"/>
      <c r="J36" s="8"/>
    </row>
    <row r="37" spans="1:18" x14ac:dyDescent="0.25">
      <c r="B37" s="6"/>
      <c r="C37" s="7"/>
      <c r="D37" s="7"/>
      <c r="E37" s="7"/>
      <c r="F37" s="14"/>
      <c r="G37" s="7"/>
      <c r="H37" s="7"/>
      <c r="I37" s="7"/>
      <c r="J37" s="8"/>
    </row>
    <row r="38" spans="1:18" x14ac:dyDescent="0.25">
      <c r="B38" s="6"/>
      <c r="C38" s="7"/>
      <c r="D38" s="405" t="s">
        <v>1518</v>
      </c>
      <c r="E38" s="406"/>
      <c r="F38" s="406"/>
      <c r="G38" s="406"/>
      <c r="H38" s="406"/>
      <c r="I38" s="7"/>
      <c r="J38" s="8"/>
    </row>
    <row r="39" spans="1:18" x14ac:dyDescent="0.25">
      <c r="B39" s="6"/>
      <c r="C39" s="7"/>
      <c r="D39" s="103"/>
      <c r="E39" s="103"/>
      <c r="F39" s="103"/>
      <c r="G39" s="103"/>
      <c r="H39" s="103"/>
      <c r="I39" s="7"/>
      <c r="J39" s="8"/>
    </row>
    <row r="40" spans="1:18" s="217" customFormat="1" x14ac:dyDescent="0.25">
      <c r="A40" s="2"/>
      <c r="B40" s="6"/>
      <c r="C40" s="7"/>
      <c r="D40" s="402" t="s">
        <v>2197</v>
      </c>
      <c r="E40" s="403" t="s">
        <v>16</v>
      </c>
      <c r="F40" s="403"/>
      <c r="G40" s="403"/>
      <c r="H40" s="403"/>
      <c r="I40" s="7"/>
      <c r="J40" s="8"/>
      <c r="K40" s="2"/>
      <c r="L40" s="2"/>
      <c r="M40" s="2"/>
      <c r="N40" s="2"/>
      <c r="O40" s="2"/>
      <c r="P40" s="2"/>
      <c r="Q40" s="2"/>
      <c r="R40" s="2"/>
    </row>
    <row r="41" spans="1:18" s="217" customFormat="1" x14ac:dyDescent="0.25">
      <c r="A41" s="2"/>
      <c r="B41" s="6"/>
      <c r="C41" s="7"/>
      <c r="D41" s="7"/>
      <c r="E41" s="285"/>
      <c r="F41" s="285"/>
      <c r="G41" s="285"/>
      <c r="H41" s="285"/>
      <c r="I41" s="7"/>
      <c r="J41" s="8"/>
      <c r="K41" s="2"/>
      <c r="L41" s="2"/>
      <c r="M41" s="2"/>
      <c r="N41" s="2"/>
      <c r="O41" s="2"/>
      <c r="P41" s="2"/>
      <c r="Q41" s="2"/>
      <c r="R41" s="2"/>
    </row>
    <row r="42" spans="1:18" s="217" customFormat="1" x14ac:dyDescent="0.25">
      <c r="A42" s="2"/>
      <c r="B42" s="6"/>
      <c r="C42" s="7"/>
      <c r="D42" s="402" t="s">
        <v>2284</v>
      </c>
      <c r="E42" s="403"/>
      <c r="F42" s="403"/>
      <c r="G42" s="403"/>
      <c r="H42" s="40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436" zoomScale="80" zoomScaleNormal="80" workbookViewId="0">
      <selection activeCell="A295" sqref="A295"/>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7" t="s">
        <v>1519</v>
      </c>
      <c r="B1" s="147"/>
      <c r="C1" s="24"/>
      <c r="D1" s="24"/>
      <c r="E1" s="24"/>
      <c r="F1" s="303" t="s">
        <v>2300</v>
      </c>
      <c r="H1" s="24"/>
      <c r="I1" s="147"/>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2628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19"/>
      <c r="D6" s="219"/>
      <c r="H6" s="24"/>
      <c r="L6" s="24"/>
      <c r="M6" s="24"/>
    </row>
    <row r="7" spans="1:13" x14ac:dyDescent="0.25">
      <c r="B7" s="33" t="s">
        <v>27</v>
      </c>
      <c r="C7" s="219"/>
      <c r="D7" s="219"/>
      <c r="H7" s="24"/>
      <c r="L7" s="24"/>
      <c r="M7" s="24"/>
    </row>
    <row r="8" spans="1:13" x14ac:dyDescent="0.25">
      <c r="B8" s="33" t="s">
        <v>28</v>
      </c>
      <c r="C8" s="219"/>
      <c r="D8" s="219"/>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23" t="s">
        <v>508</v>
      </c>
      <c r="E14" s="32"/>
      <c r="F14" s="32"/>
      <c r="H14" s="24"/>
      <c r="L14" s="24"/>
      <c r="M14" s="24"/>
    </row>
    <row r="15" spans="1:13" x14ac:dyDescent="0.25">
      <c r="A15" s="26" t="s">
        <v>36</v>
      </c>
      <c r="B15" s="40" t="s">
        <v>37</v>
      </c>
      <c r="C15" s="223" t="s">
        <v>2625</v>
      </c>
      <c r="E15" s="32"/>
      <c r="F15" s="32"/>
      <c r="H15" s="24"/>
      <c r="L15" s="24"/>
      <c r="M15" s="24"/>
    </row>
    <row r="16" spans="1:13" ht="30" x14ac:dyDescent="0.25">
      <c r="A16" s="26" t="s">
        <v>38</v>
      </c>
      <c r="B16" s="40" t="s">
        <v>39</v>
      </c>
      <c r="C16" s="316" t="s">
        <v>2629</v>
      </c>
      <c r="E16" s="32"/>
      <c r="F16" s="32"/>
      <c r="H16" s="24"/>
      <c r="L16" s="24"/>
      <c r="M16" s="24"/>
    </row>
    <row r="17" spans="1:13" x14ac:dyDescent="0.25">
      <c r="A17" s="26" t="s">
        <v>40</v>
      </c>
      <c r="B17" s="40" t="s">
        <v>41</v>
      </c>
      <c r="C17" s="317">
        <v>44645</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23" t="s">
        <v>2630</v>
      </c>
      <c r="D27" s="43"/>
      <c r="E27" s="43"/>
      <c r="F27" s="43"/>
      <c r="H27" s="24"/>
      <c r="L27" s="24"/>
      <c r="M27" s="24"/>
    </row>
    <row r="28" spans="1:13" x14ac:dyDescent="0.25">
      <c r="A28" s="26" t="s">
        <v>54</v>
      </c>
      <c r="B28" s="42" t="s">
        <v>55</v>
      </c>
      <c r="C28" s="223" t="s">
        <v>2630</v>
      </c>
      <c r="D28" s="43"/>
      <c r="E28" s="43"/>
      <c r="F28" s="43"/>
      <c r="H28" s="24"/>
      <c r="L28" s="24"/>
      <c r="M28" s="24"/>
    </row>
    <row r="29" spans="1:13" x14ac:dyDescent="0.25">
      <c r="A29" s="26" t="s">
        <v>56</v>
      </c>
      <c r="B29" s="42" t="s">
        <v>57</v>
      </c>
      <c r="C29" s="316" t="s">
        <v>2631</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1367</v>
      </c>
      <c r="C38" s="204">
        <f>(15508992744.46+19773358.83)/1000000</f>
        <v>15528.76610329</v>
      </c>
      <c r="F38" s="43"/>
      <c r="H38" s="24"/>
      <c r="L38" s="24"/>
      <c r="M38" s="24"/>
    </row>
    <row r="39" spans="1:14" x14ac:dyDescent="0.25">
      <c r="A39" s="26" t="s">
        <v>66</v>
      </c>
      <c r="B39" s="43" t="s">
        <v>67</v>
      </c>
      <c r="C39" s="204">
        <v>8775</v>
      </c>
      <c r="F39" s="43"/>
      <c r="H39" s="24"/>
      <c r="L39" s="24"/>
      <c r="M39" s="24"/>
      <c r="N39" s="56"/>
    </row>
    <row r="40" spans="1:14" outlineLevel="1" x14ac:dyDescent="0.25">
      <c r="A40" s="26" t="s">
        <v>68</v>
      </c>
      <c r="B40" s="49" t="s">
        <v>69</v>
      </c>
      <c r="C40" s="204" t="s">
        <v>1194</v>
      </c>
      <c r="F40" s="43"/>
      <c r="H40" s="24"/>
      <c r="L40" s="24"/>
      <c r="M40" s="24"/>
      <c r="N40" s="56"/>
    </row>
    <row r="41" spans="1:14" outlineLevel="1" x14ac:dyDescent="0.25">
      <c r="A41" s="26" t="s">
        <v>71</v>
      </c>
      <c r="B41" s="49" t="s">
        <v>72</v>
      </c>
      <c r="C41" s="204" t="s">
        <v>1194</v>
      </c>
      <c r="F41" s="43"/>
      <c r="H41" s="24"/>
      <c r="L41" s="24"/>
      <c r="M41" s="24"/>
      <c r="N41" s="56"/>
    </row>
    <row r="42" spans="1:14" outlineLevel="1" x14ac:dyDescent="0.25">
      <c r="A42" s="26" t="s">
        <v>73</v>
      </c>
      <c r="B42" s="49"/>
      <c r="C42" s="150"/>
      <c r="F42" s="43"/>
      <c r="H42" s="24"/>
      <c r="L42" s="24"/>
      <c r="M42" s="24"/>
      <c r="N42" s="56"/>
    </row>
    <row r="43" spans="1:14" outlineLevel="1" x14ac:dyDescent="0.25">
      <c r="A43" s="56" t="s">
        <v>1564</v>
      </c>
      <c r="B43" s="43"/>
      <c r="F43" s="43"/>
      <c r="H43" s="24"/>
      <c r="L43" s="24"/>
      <c r="M43" s="24"/>
      <c r="N43" s="56"/>
    </row>
    <row r="44" spans="1:14" ht="15" customHeight="1" x14ac:dyDescent="0.25">
      <c r="A44" s="45"/>
      <c r="B44" s="46" t="s">
        <v>74</v>
      </c>
      <c r="C44" s="99" t="s">
        <v>1368</v>
      </c>
      <c r="D44" s="45" t="s">
        <v>75</v>
      </c>
      <c r="E44" s="47"/>
      <c r="F44" s="48" t="s">
        <v>76</v>
      </c>
      <c r="G44" s="48" t="s">
        <v>77</v>
      </c>
      <c r="H44" s="24"/>
      <c r="L44" s="24"/>
      <c r="M44" s="24"/>
      <c r="N44" s="56"/>
    </row>
    <row r="45" spans="1:14" x14ac:dyDescent="0.25">
      <c r="A45" s="26" t="s">
        <v>8</v>
      </c>
      <c r="B45" s="43" t="s">
        <v>78</v>
      </c>
      <c r="C45" s="224">
        <v>0.05</v>
      </c>
      <c r="D45" s="144">
        <f>IF(OR(C38="[For completion]",C39="[For completion]"),"Please complete G.3.1.1 and G.3.1.2",(C38/C39-1))</f>
        <v>0.76965995479088312</v>
      </c>
      <c r="E45" s="144"/>
      <c r="F45" s="224">
        <v>0.2</v>
      </c>
      <c r="G45" s="223" t="s">
        <v>2632</v>
      </c>
      <c r="H45" s="24"/>
      <c r="L45" s="24"/>
      <c r="M45" s="24"/>
      <c r="N45" s="56"/>
    </row>
    <row r="46" spans="1:14" outlineLevel="1" x14ac:dyDescent="0.25">
      <c r="A46" s="26" t="s">
        <v>79</v>
      </c>
      <c r="B46" s="41" t="s">
        <v>80</v>
      </c>
      <c r="C46" s="144"/>
      <c r="D46" s="144"/>
      <c r="E46" s="144"/>
      <c r="F46" s="144"/>
      <c r="G46" s="63"/>
      <c r="H46" s="24"/>
      <c r="L46" s="24"/>
      <c r="M46" s="24"/>
      <c r="N46" s="56"/>
    </row>
    <row r="47" spans="1:14" outlineLevel="1" x14ac:dyDescent="0.25">
      <c r="A47" s="26" t="s">
        <v>81</v>
      </c>
      <c r="B47" s="41" t="s">
        <v>82</v>
      </c>
      <c r="C47" s="144"/>
      <c r="D47" s="144"/>
      <c r="E47" s="144"/>
      <c r="F47" s="144"/>
      <c r="G47" s="63"/>
      <c r="H47" s="24"/>
      <c r="L47" s="24"/>
      <c r="M47" s="24"/>
      <c r="N47" s="56"/>
    </row>
    <row r="48" spans="1:14" outlineLevel="1" x14ac:dyDescent="0.25">
      <c r="A48" s="26" t="s">
        <v>83</v>
      </c>
      <c r="B48" s="41"/>
      <c r="C48" s="63"/>
      <c r="D48" s="63"/>
      <c r="E48" s="63"/>
      <c r="F48" s="63"/>
      <c r="G48" s="63"/>
      <c r="H48" s="24"/>
      <c r="L48" s="24"/>
      <c r="M48" s="24"/>
      <c r="N48" s="56"/>
    </row>
    <row r="49" spans="1:14" outlineLevel="1" x14ac:dyDescent="0.25">
      <c r="A49" s="26" t="s">
        <v>84</v>
      </c>
      <c r="B49" s="41"/>
      <c r="C49" s="63"/>
      <c r="D49" s="63"/>
      <c r="E49" s="63"/>
      <c r="F49" s="63"/>
      <c r="G49" s="63"/>
      <c r="H49" s="24"/>
      <c r="L49" s="24"/>
      <c r="M49" s="24"/>
      <c r="N49" s="56"/>
    </row>
    <row r="50" spans="1:14" outlineLevel="1" x14ac:dyDescent="0.25">
      <c r="A50" s="26" t="s">
        <v>85</v>
      </c>
      <c r="B50" s="41"/>
      <c r="C50" s="63"/>
      <c r="D50" s="63"/>
      <c r="E50" s="63"/>
      <c r="F50" s="63"/>
      <c r="G50" s="63"/>
      <c r="H50" s="24"/>
      <c r="L50" s="24"/>
      <c r="M50" s="24"/>
      <c r="N50" s="56"/>
    </row>
    <row r="51" spans="1:14" outlineLevel="1" x14ac:dyDescent="0.25">
      <c r="A51" s="26" t="s">
        <v>86</v>
      </c>
      <c r="B51" s="41"/>
      <c r="C51" s="63"/>
      <c r="D51" s="63"/>
      <c r="E51" s="63"/>
      <c r="F51" s="63"/>
      <c r="G51" s="63"/>
      <c r="H51" s="24"/>
      <c r="L51" s="24"/>
      <c r="M51" s="24"/>
      <c r="N51" s="56"/>
    </row>
    <row r="52" spans="1:14" ht="15" customHeight="1" x14ac:dyDescent="0.25">
      <c r="A52" s="45"/>
      <c r="B52" s="46" t="s">
        <v>87</v>
      </c>
      <c r="C52" s="45" t="s">
        <v>65</v>
      </c>
      <c r="D52" s="45"/>
      <c r="E52" s="47"/>
      <c r="F52" s="48" t="s">
        <v>88</v>
      </c>
      <c r="G52" s="48"/>
      <c r="H52" s="24"/>
      <c r="L52" s="24"/>
      <c r="M52" s="24"/>
      <c r="N52" s="56"/>
    </row>
    <row r="53" spans="1:14" x14ac:dyDescent="0.25">
      <c r="A53" s="26" t="s">
        <v>89</v>
      </c>
      <c r="B53" s="43" t="s">
        <v>90</v>
      </c>
      <c r="C53" s="150">
        <f>15508992744.46/1000000</f>
        <v>15508.99274446</v>
      </c>
      <c r="E53" s="51"/>
      <c r="F53" s="157">
        <f>IF($C$58=0,"",IF(C53="[for completion]","",C53/$C$58))</f>
        <v>0.99872666258874165</v>
      </c>
      <c r="G53" s="52"/>
      <c r="H53" s="24"/>
      <c r="L53" s="24"/>
      <c r="M53" s="24"/>
      <c r="N53" s="56"/>
    </row>
    <row r="54" spans="1:14" x14ac:dyDescent="0.25">
      <c r="A54" s="26" t="s">
        <v>91</v>
      </c>
      <c r="B54" s="43" t="s">
        <v>92</v>
      </c>
      <c r="C54" s="150">
        <v>0</v>
      </c>
      <c r="E54" s="51"/>
      <c r="F54" s="157">
        <f>IF($C$58=0,"",IF(C54="[for completion]","",C54/$C$58))</f>
        <v>0</v>
      </c>
      <c r="G54" s="52"/>
      <c r="H54" s="24"/>
      <c r="L54" s="24"/>
      <c r="M54" s="24"/>
      <c r="N54" s="56"/>
    </row>
    <row r="55" spans="1:14" x14ac:dyDescent="0.25">
      <c r="A55" s="26" t="s">
        <v>93</v>
      </c>
      <c r="B55" s="43" t="s">
        <v>94</v>
      </c>
      <c r="C55" s="150">
        <v>0</v>
      </c>
      <c r="E55" s="51"/>
      <c r="F55" s="165">
        <f t="shared" ref="F55:F56" si="0">IF($C$58=0,"",IF(C55="[for completion]","",C55/$C$58))</f>
        <v>0</v>
      </c>
      <c r="G55" s="52"/>
      <c r="H55" s="24"/>
      <c r="L55" s="24"/>
      <c r="M55" s="24"/>
      <c r="N55" s="56"/>
    </row>
    <row r="56" spans="1:14" x14ac:dyDescent="0.25">
      <c r="A56" s="26" t="s">
        <v>95</v>
      </c>
      <c r="B56" s="43" t="s">
        <v>96</v>
      </c>
      <c r="C56" s="150">
        <f>19773358.83/1000000</f>
        <v>19.773358829999999</v>
      </c>
      <c r="E56" s="51"/>
      <c r="F56" s="165">
        <f t="shared" si="0"/>
        <v>1.273337411258369E-3</v>
      </c>
      <c r="G56" s="52"/>
      <c r="H56" s="24"/>
      <c r="L56" s="24"/>
      <c r="M56" s="24"/>
      <c r="N56" s="56"/>
    </row>
    <row r="57" spans="1:14" x14ac:dyDescent="0.25">
      <c r="A57" s="26" t="s">
        <v>97</v>
      </c>
      <c r="B57" s="26" t="s">
        <v>98</v>
      </c>
      <c r="C57" s="150">
        <v>0</v>
      </c>
      <c r="E57" s="51"/>
      <c r="F57" s="157">
        <f>IF($C$58=0,"",IF(C57="[for completion]","",C57/$C$58))</f>
        <v>0</v>
      </c>
      <c r="G57" s="52"/>
      <c r="H57" s="24"/>
      <c r="L57" s="24"/>
      <c r="M57" s="24"/>
      <c r="N57" s="56"/>
    </row>
    <row r="58" spans="1:14" x14ac:dyDescent="0.25">
      <c r="A58" s="26" t="s">
        <v>99</v>
      </c>
      <c r="B58" s="53" t="s">
        <v>100</v>
      </c>
      <c r="C58" s="152">
        <f>SUM(C53:C57)</f>
        <v>15528.76610329</v>
      </c>
      <c r="D58" s="51"/>
      <c r="E58" s="51"/>
      <c r="F58" s="158">
        <f>SUM(F53:F57)</f>
        <v>1</v>
      </c>
      <c r="G58" s="52"/>
      <c r="H58" s="24"/>
      <c r="L58" s="24"/>
      <c r="M58" s="24"/>
      <c r="N58" s="56"/>
    </row>
    <row r="59" spans="1:14" outlineLevel="1" x14ac:dyDescent="0.25">
      <c r="A59" s="26" t="s">
        <v>101</v>
      </c>
      <c r="B59" s="55" t="s">
        <v>102</v>
      </c>
      <c r="C59" s="150"/>
      <c r="E59" s="51"/>
      <c r="F59" s="157">
        <f t="shared" ref="F59:F64" si="1">IF($C$58=0,"",IF(C59="[for completion]","",C59/$C$58))</f>
        <v>0</v>
      </c>
      <c r="G59" s="52"/>
      <c r="H59" s="24"/>
      <c r="L59" s="24"/>
      <c r="M59" s="24"/>
      <c r="N59" s="56"/>
    </row>
    <row r="60" spans="1:14" outlineLevel="1" x14ac:dyDescent="0.25">
      <c r="A60" s="26" t="s">
        <v>103</v>
      </c>
      <c r="B60" s="55" t="s">
        <v>102</v>
      </c>
      <c r="C60" s="150"/>
      <c r="E60" s="51"/>
      <c r="F60" s="157">
        <f t="shared" si="1"/>
        <v>0</v>
      </c>
      <c r="G60" s="52"/>
      <c r="H60" s="24"/>
      <c r="L60" s="24"/>
      <c r="M60" s="24"/>
      <c r="N60" s="56"/>
    </row>
    <row r="61" spans="1:14" outlineLevel="1" x14ac:dyDescent="0.25">
      <c r="A61" s="26" t="s">
        <v>104</v>
      </c>
      <c r="B61" s="55" t="s">
        <v>102</v>
      </c>
      <c r="C61" s="150"/>
      <c r="E61" s="51"/>
      <c r="F61" s="157">
        <f t="shared" si="1"/>
        <v>0</v>
      </c>
      <c r="G61" s="52"/>
      <c r="H61" s="24"/>
      <c r="L61" s="24"/>
      <c r="M61" s="24"/>
      <c r="N61" s="56"/>
    </row>
    <row r="62" spans="1:14" outlineLevel="1" x14ac:dyDescent="0.25">
      <c r="A62" s="26" t="s">
        <v>105</v>
      </c>
      <c r="B62" s="55" t="s">
        <v>102</v>
      </c>
      <c r="C62" s="150"/>
      <c r="E62" s="51"/>
      <c r="F62" s="157">
        <f t="shared" si="1"/>
        <v>0</v>
      </c>
      <c r="G62" s="52"/>
      <c r="H62" s="24"/>
      <c r="L62" s="24"/>
      <c r="M62" s="24"/>
      <c r="N62" s="56"/>
    </row>
    <row r="63" spans="1:14" outlineLevel="1" x14ac:dyDescent="0.25">
      <c r="A63" s="26" t="s">
        <v>106</v>
      </c>
      <c r="B63" s="55" t="s">
        <v>102</v>
      </c>
      <c r="C63" s="150"/>
      <c r="E63" s="51"/>
      <c r="F63" s="157">
        <f t="shared" si="1"/>
        <v>0</v>
      </c>
      <c r="G63" s="52"/>
      <c r="H63" s="24"/>
      <c r="L63" s="24"/>
      <c r="M63" s="24"/>
      <c r="N63" s="56"/>
    </row>
    <row r="64" spans="1:14" outlineLevel="1" x14ac:dyDescent="0.25">
      <c r="A64" s="26" t="s">
        <v>107</v>
      </c>
      <c r="B64" s="55" t="s">
        <v>102</v>
      </c>
      <c r="C64" s="153"/>
      <c r="D64" s="56"/>
      <c r="E64" s="56"/>
      <c r="F64" s="157">
        <f t="shared" si="1"/>
        <v>0</v>
      </c>
      <c r="G64" s="54"/>
      <c r="H64" s="24"/>
      <c r="L64" s="24"/>
      <c r="M64" s="24"/>
      <c r="N64" s="56"/>
    </row>
    <row r="65" spans="1:14" ht="15" customHeight="1" x14ac:dyDescent="0.25">
      <c r="A65" s="45"/>
      <c r="B65" s="46" t="s">
        <v>108</v>
      </c>
      <c r="C65" s="99" t="s">
        <v>1379</v>
      </c>
      <c r="D65" s="99" t="s">
        <v>1380</v>
      </c>
      <c r="E65" s="47"/>
      <c r="F65" s="48" t="s">
        <v>109</v>
      </c>
      <c r="G65" s="57" t="s">
        <v>110</v>
      </c>
      <c r="H65" s="24"/>
      <c r="L65" s="24"/>
      <c r="M65" s="24"/>
      <c r="N65" s="56"/>
    </row>
    <row r="66" spans="1:14" x14ac:dyDescent="0.25">
      <c r="A66" s="26" t="s">
        <v>111</v>
      </c>
      <c r="B66" s="43" t="s">
        <v>1452</v>
      </c>
      <c r="C66" s="154">
        <v>19.5</v>
      </c>
      <c r="D66" s="154" t="s">
        <v>1194</v>
      </c>
      <c r="E66" s="40"/>
      <c r="F66" s="58"/>
      <c r="G66" s="59"/>
      <c r="H66" s="24"/>
      <c r="L66" s="24"/>
      <c r="M66" s="24"/>
      <c r="N66" s="56"/>
    </row>
    <row r="67" spans="1:14" x14ac:dyDescent="0.25">
      <c r="B67" s="43"/>
      <c r="E67" s="40"/>
      <c r="F67" s="58"/>
      <c r="G67" s="59"/>
      <c r="H67" s="24"/>
      <c r="L67" s="24"/>
      <c r="M67" s="24"/>
      <c r="N67" s="56"/>
    </row>
    <row r="68" spans="1:14" x14ac:dyDescent="0.25">
      <c r="B68" s="43" t="s">
        <v>1373</v>
      </c>
      <c r="C68" s="40"/>
      <c r="D68" s="40"/>
      <c r="E68" s="40"/>
      <c r="F68" s="59"/>
      <c r="G68" s="59"/>
      <c r="H68" s="24"/>
      <c r="L68" s="24"/>
      <c r="M68" s="24"/>
      <c r="N68" s="56"/>
    </row>
    <row r="69" spans="1:14" x14ac:dyDescent="0.25">
      <c r="B69" s="43" t="s">
        <v>113</v>
      </c>
      <c r="E69" s="40"/>
      <c r="F69" s="59"/>
      <c r="G69" s="59"/>
      <c r="H69" s="24"/>
      <c r="L69" s="24"/>
      <c r="M69" s="24"/>
      <c r="N69" s="56"/>
    </row>
    <row r="70" spans="1:14" x14ac:dyDescent="0.25">
      <c r="A70" s="26" t="s">
        <v>114</v>
      </c>
      <c r="B70" s="139" t="s">
        <v>1539</v>
      </c>
      <c r="C70" s="150">
        <v>902.4693892934564</v>
      </c>
      <c r="D70" s="150" t="s">
        <v>1194</v>
      </c>
      <c r="E70" s="22"/>
      <c r="F70" s="157">
        <f t="shared" ref="F70:F76" si="2">IF($C$77=0,"",IF(C70="[for completion]","",C70/$C$77))</f>
        <v>5.8190071022879868E-2</v>
      </c>
      <c r="G70" s="157" t="str">
        <f>IF($D$77=0,"",IF(D70="[Mark as ND1 if not relevant]","",D70/$D$77))</f>
        <v/>
      </c>
      <c r="H70" s="24"/>
      <c r="L70" s="24"/>
      <c r="M70" s="24"/>
      <c r="N70" s="56"/>
    </row>
    <row r="71" spans="1:14" x14ac:dyDescent="0.25">
      <c r="A71" s="26" t="s">
        <v>115</v>
      </c>
      <c r="B71" s="140" t="s">
        <v>1540</v>
      </c>
      <c r="C71" s="150">
        <v>884.96239779859218</v>
      </c>
      <c r="D71" s="204" t="s">
        <v>1194</v>
      </c>
      <c r="E71" s="22"/>
      <c r="F71" s="157">
        <f t="shared" si="2"/>
        <v>5.7061242620976213E-2</v>
      </c>
      <c r="G71" s="157" t="str">
        <f t="shared" ref="G71:G76" si="3">IF($D$77=0,"",IF(D71="[Mark as ND1 if not relevant]","",D71/$D$77))</f>
        <v/>
      </c>
      <c r="H71" s="24"/>
      <c r="L71" s="24"/>
      <c r="M71" s="24"/>
      <c r="N71" s="56"/>
    </row>
    <row r="72" spans="1:14" x14ac:dyDescent="0.25">
      <c r="A72" s="26" t="s">
        <v>116</v>
      </c>
      <c r="B72" s="139" t="s">
        <v>1541</v>
      </c>
      <c r="C72" s="150">
        <v>870.3442758718752</v>
      </c>
      <c r="D72" s="204" t="s">
        <v>1194</v>
      </c>
      <c r="E72" s="22"/>
      <c r="F72" s="157">
        <f t="shared" si="2"/>
        <v>5.6118684830952177E-2</v>
      </c>
      <c r="G72" s="157" t="str">
        <f t="shared" si="3"/>
        <v/>
      </c>
      <c r="H72" s="24"/>
      <c r="L72" s="24"/>
      <c r="M72" s="24"/>
      <c r="N72" s="56"/>
    </row>
    <row r="73" spans="1:14" x14ac:dyDescent="0.25">
      <c r="A73" s="26" t="s">
        <v>117</v>
      </c>
      <c r="B73" s="139" t="s">
        <v>1542</v>
      </c>
      <c r="C73" s="150">
        <v>853.60021796336241</v>
      </c>
      <c r="D73" s="204" t="s">
        <v>1194</v>
      </c>
      <c r="E73" s="22"/>
      <c r="F73" s="157">
        <f t="shared" si="2"/>
        <v>5.5039049410109391E-2</v>
      </c>
      <c r="G73" s="157" t="str">
        <f t="shared" si="3"/>
        <v/>
      </c>
      <c r="H73" s="24"/>
      <c r="L73" s="24"/>
      <c r="M73" s="24"/>
      <c r="N73" s="56"/>
    </row>
    <row r="74" spans="1:14" x14ac:dyDescent="0.25">
      <c r="A74" s="26" t="s">
        <v>118</v>
      </c>
      <c r="B74" s="139" t="s">
        <v>1543</v>
      </c>
      <c r="C74" s="150">
        <v>833.67477065253286</v>
      </c>
      <c r="D74" s="204" t="s">
        <v>1194</v>
      </c>
      <c r="E74" s="22"/>
      <c r="F74" s="157">
        <f t="shared" si="2"/>
        <v>5.3754282072917416E-2</v>
      </c>
      <c r="G74" s="157" t="str">
        <f t="shared" si="3"/>
        <v/>
      </c>
      <c r="H74" s="24"/>
      <c r="L74" s="24"/>
      <c r="M74" s="24"/>
      <c r="N74" s="56"/>
    </row>
    <row r="75" spans="1:14" x14ac:dyDescent="0.25">
      <c r="A75" s="26" t="s">
        <v>119</v>
      </c>
      <c r="B75" s="139" t="s">
        <v>1544</v>
      </c>
      <c r="C75" s="150">
        <v>3773.0774842526275</v>
      </c>
      <c r="D75" s="204" t="s">
        <v>1194</v>
      </c>
      <c r="E75" s="22"/>
      <c r="F75" s="157">
        <f t="shared" si="2"/>
        <v>0.2432832064867923</v>
      </c>
      <c r="G75" s="157" t="str">
        <f t="shared" si="3"/>
        <v/>
      </c>
      <c r="H75" s="24"/>
      <c r="L75" s="24"/>
      <c r="M75" s="24"/>
      <c r="N75" s="56"/>
    </row>
    <row r="76" spans="1:14" x14ac:dyDescent="0.25">
      <c r="A76" s="26" t="s">
        <v>120</v>
      </c>
      <c r="B76" s="139" t="s">
        <v>1545</v>
      </c>
      <c r="C76" s="150">
        <v>7390.8642086275604</v>
      </c>
      <c r="D76" s="204" t="s">
        <v>1194</v>
      </c>
      <c r="E76" s="22"/>
      <c r="F76" s="157">
        <f t="shared" si="2"/>
        <v>0.47655346355537265</v>
      </c>
      <c r="G76" s="157" t="str">
        <f t="shared" si="3"/>
        <v/>
      </c>
      <c r="H76" s="24"/>
      <c r="L76" s="24"/>
      <c r="M76" s="24"/>
      <c r="N76" s="56"/>
    </row>
    <row r="77" spans="1:14" x14ac:dyDescent="0.25">
      <c r="A77" s="26" t="s">
        <v>121</v>
      </c>
      <c r="B77" s="60" t="s">
        <v>100</v>
      </c>
      <c r="C77" s="152">
        <f>SUM(C70:C76)</f>
        <v>15508.992744460007</v>
      </c>
      <c r="D77" s="152">
        <f>SUM(D70:D76)</f>
        <v>0</v>
      </c>
      <c r="E77" s="43"/>
      <c r="F77" s="158">
        <f>SUM(F70:F76)</f>
        <v>1</v>
      </c>
      <c r="G77" s="158">
        <f>SUM(G70:G76)</f>
        <v>0</v>
      </c>
      <c r="H77" s="24"/>
      <c r="L77" s="24"/>
      <c r="M77" s="24"/>
      <c r="N77" s="56"/>
    </row>
    <row r="78" spans="1:14" outlineLevel="1" x14ac:dyDescent="0.25">
      <c r="A78" s="26" t="s">
        <v>122</v>
      </c>
      <c r="B78" s="61" t="s">
        <v>123</v>
      </c>
      <c r="C78" s="152"/>
      <c r="D78" s="152"/>
      <c r="E78" s="43"/>
      <c r="F78" s="157">
        <f>IF($C$77=0,"",IF(C78="[for completion]","",C78/$C$77))</f>
        <v>0</v>
      </c>
      <c r="G78" s="157" t="str">
        <f t="shared" ref="G78:G87" si="4">IF($D$77=0,"",IF(D78="[for completion]","",D78/$D$77))</f>
        <v/>
      </c>
      <c r="H78" s="24"/>
      <c r="L78" s="24"/>
      <c r="M78" s="24"/>
      <c r="N78" s="56"/>
    </row>
    <row r="79" spans="1:14" outlineLevel="1" x14ac:dyDescent="0.25">
      <c r="A79" s="26" t="s">
        <v>124</v>
      </c>
      <c r="B79" s="61" t="s">
        <v>125</v>
      </c>
      <c r="C79" s="152"/>
      <c r="D79" s="152"/>
      <c r="E79" s="43"/>
      <c r="F79" s="157">
        <f t="shared" ref="F79:F87" si="5">IF($C$77=0,"",IF(C79="[for completion]","",C79/$C$77))</f>
        <v>0</v>
      </c>
      <c r="G79" s="157" t="str">
        <f t="shared" si="4"/>
        <v/>
      </c>
      <c r="H79" s="24"/>
      <c r="L79" s="24"/>
      <c r="M79" s="24"/>
      <c r="N79" s="56"/>
    </row>
    <row r="80" spans="1:14" outlineLevel="1" x14ac:dyDescent="0.25">
      <c r="A80" s="26" t="s">
        <v>126</v>
      </c>
      <c r="B80" s="61" t="s">
        <v>127</v>
      </c>
      <c r="C80" s="152"/>
      <c r="D80" s="152"/>
      <c r="E80" s="43"/>
      <c r="F80" s="157">
        <f t="shared" si="5"/>
        <v>0</v>
      </c>
      <c r="G80" s="157" t="str">
        <f t="shared" si="4"/>
        <v/>
      </c>
      <c r="H80" s="24"/>
      <c r="L80" s="24"/>
      <c r="M80" s="24"/>
      <c r="N80" s="56"/>
    </row>
    <row r="81" spans="1:14" outlineLevel="1" x14ac:dyDescent="0.25">
      <c r="A81" s="26" t="s">
        <v>128</v>
      </c>
      <c r="B81" s="61" t="s">
        <v>129</v>
      </c>
      <c r="C81" s="152"/>
      <c r="D81" s="152"/>
      <c r="E81" s="43"/>
      <c r="F81" s="157">
        <f t="shared" si="5"/>
        <v>0</v>
      </c>
      <c r="G81" s="157" t="str">
        <f t="shared" si="4"/>
        <v/>
      </c>
      <c r="H81" s="24"/>
      <c r="L81" s="24"/>
      <c r="M81" s="24"/>
      <c r="N81" s="56"/>
    </row>
    <row r="82" spans="1:14" outlineLevel="1" x14ac:dyDescent="0.25">
      <c r="A82" s="26" t="s">
        <v>130</v>
      </c>
      <c r="B82" s="61" t="s">
        <v>131</v>
      </c>
      <c r="C82" s="152"/>
      <c r="D82" s="152"/>
      <c r="E82" s="43"/>
      <c r="F82" s="157">
        <f t="shared" si="5"/>
        <v>0</v>
      </c>
      <c r="G82" s="157" t="str">
        <f t="shared" si="4"/>
        <v/>
      </c>
      <c r="H82" s="24"/>
      <c r="L82" s="24"/>
      <c r="M82" s="24"/>
      <c r="N82" s="56"/>
    </row>
    <row r="83" spans="1:14" outlineLevel="1" x14ac:dyDescent="0.25">
      <c r="A83" s="26" t="s">
        <v>132</v>
      </c>
      <c r="B83" s="61"/>
      <c r="C83" s="51"/>
      <c r="D83" s="51"/>
      <c r="E83" s="43"/>
      <c r="F83" s="52"/>
      <c r="G83" s="52"/>
      <c r="H83" s="24"/>
      <c r="L83" s="24"/>
      <c r="M83" s="24"/>
      <c r="N83" s="56"/>
    </row>
    <row r="84" spans="1:14" outlineLevel="1" x14ac:dyDescent="0.25">
      <c r="A84" s="26" t="s">
        <v>133</v>
      </c>
      <c r="B84" s="61"/>
      <c r="C84" s="51"/>
      <c r="D84" s="51"/>
      <c r="E84" s="43"/>
      <c r="F84" s="52"/>
      <c r="G84" s="52"/>
      <c r="H84" s="24"/>
      <c r="L84" s="24"/>
      <c r="M84" s="24"/>
      <c r="N84" s="56"/>
    </row>
    <row r="85" spans="1:14" outlineLevel="1" x14ac:dyDescent="0.25">
      <c r="A85" s="26" t="s">
        <v>134</v>
      </c>
      <c r="B85" s="61"/>
      <c r="C85" s="51"/>
      <c r="D85" s="51"/>
      <c r="E85" s="43"/>
      <c r="F85" s="52"/>
      <c r="G85" s="52"/>
      <c r="H85" s="24"/>
      <c r="L85" s="24"/>
      <c r="M85" s="24"/>
      <c r="N85" s="56"/>
    </row>
    <row r="86" spans="1:14" outlineLevel="1" x14ac:dyDescent="0.25">
      <c r="A86" s="26" t="s">
        <v>135</v>
      </c>
      <c r="B86" s="60"/>
      <c r="C86" s="51"/>
      <c r="D86" s="51"/>
      <c r="E86" s="43"/>
      <c r="F86" s="52">
        <f t="shared" si="5"/>
        <v>0</v>
      </c>
      <c r="G86" s="52" t="str">
        <f t="shared" si="4"/>
        <v/>
      </c>
      <c r="H86" s="24"/>
      <c r="L86" s="24"/>
      <c r="M86" s="24"/>
      <c r="N86" s="56"/>
    </row>
    <row r="87" spans="1:14" outlineLevel="1" x14ac:dyDescent="0.25">
      <c r="A87" s="26" t="s">
        <v>136</v>
      </c>
      <c r="B87" s="61"/>
      <c r="C87" s="51"/>
      <c r="D87" s="51"/>
      <c r="E87" s="43"/>
      <c r="F87" s="52">
        <f t="shared" si="5"/>
        <v>0</v>
      </c>
      <c r="G87" s="52" t="str">
        <f t="shared" si="4"/>
        <v/>
      </c>
      <c r="H87" s="24"/>
      <c r="L87" s="24"/>
      <c r="M87" s="24"/>
      <c r="N87" s="56"/>
    </row>
    <row r="88" spans="1:14" ht="15" customHeight="1" x14ac:dyDescent="0.25">
      <c r="A88" s="45"/>
      <c r="B88" s="46" t="s">
        <v>137</v>
      </c>
      <c r="C88" s="99" t="s">
        <v>1381</v>
      </c>
      <c r="D88" s="99" t="s">
        <v>1382</v>
      </c>
      <c r="E88" s="47"/>
      <c r="F88" s="48" t="s">
        <v>138</v>
      </c>
      <c r="G88" s="45" t="s">
        <v>139</v>
      </c>
      <c r="H88" s="24"/>
      <c r="L88" s="24"/>
      <c r="M88" s="24"/>
      <c r="N88" s="56"/>
    </row>
    <row r="89" spans="1:14" x14ac:dyDescent="0.25">
      <c r="A89" s="26" t="s">
        <v>140</v>
      </c>
      <c r="B89" s="43" t="s">
        <v>112</v>
      </c>
      <c r="C89" s="154">
        <v>3.4354353510517894</v>
      </c>
      <c r="D89" s="154">
        <v>4.4354353510517894</v>
      </c>
      <c r="E89" s="40"/>
      <c r="F89" s="163"/>
      <c r="G89" s="164"/>
      <c r="H89" s="24"/>
      <c r="L89" s="24"/>
      <c r="M89" s="24"/>
      <c r="N89" s="56"/>
    </row>
    <row r="90" spans="1:14" x14ac:dyDescent="0.25">
      <c r="B90" s="43"/>
      <c r="C90" s="154"/>
      <c r="D90" s="154"/>
      <c r="E90" s="40"/>
      <c r="F90" s="163"/>
      <c r="G90" s="164"/>
      <c r="H90" s="24"/>
      <c r="L90" s="24"/>
      <c r="M90" s="24"/>
      <c r="N90" s="56"/>
    </row>
    <row r="91" spans="1:14" x14ac:dyDescent="0.25">
      <c r="B91" s="43" t="s">
        <v>1374</v>
      </c>
      <c r="C91" s="162"/>
      <c r="D91" s="162"/>
      <c r="E91" s="40"/>
      <c r="F91" s="164"/>
      <c r="G91" s="164"/>
      <c r="H91" s="24"/>
      <c r="L91" s="24"/>
      <c r="M91" s="24"/>
      <c r="N91" s="56"/>
    </row>
    <row r="92" spans="1:14" x14ac:dyDescent="0.25">
      <c r="A92" s="26" t="s">
        <v>141</v>
      </c>
      <c r="B92" s="43" t="s">
        <v>113</v>
      </c>
      <c r="C92" s="154"/>
      <c r="D92" s="154"/>
      <c r="E92" s="40"/>
      <c r="F92" s="164"/>
      <c r="G92" s="164"/>
      <c r="H92" s="24"/>
      <c r="L92" s="24"/>
      <c r="M92" s="24"/>
      <c r="N92" s="56"/>
    </row>
    <row r="93" spans="1:14" x14ac:dyDescent="0.25">
      <c r="A93" s="26" t="s">
        <v>142</v>
      </c>
      <c r="B93" s="140" t="s">
        <v>1539</v>
      </c>
      <c r="C93" s="150">
        <v>1500</v>
      </c>
      <c r="D93" s="150">
        <v>0</v>
      </c>
      <c r="E93" s="22"/>
      <c r="F93" s="157">
        <f>IF($C$100=0,"",IF(C93="[for completion]","",IF(C93="","",C93/$C$100)))</f>
        <v>0.17094017094017094</v>
      </c>
      <c r="G93" s="157">
        <f>IF($D$100=0,"",IF(D93="[Mark as ND1 if not relevant]","",IF(D93="","",D93/$D$100)))</f>
        <v>0</v>
      </c>
      <c r="H93" s="24"/>
      <c r="L93" s="24"/>
      <c r="M93" s="24"/>
      <c r="N93" s="56"/>
    </row>
    <row r="94" spans="1:14" x14ac:dyDescent="0.25">
      <c r="A94" s="26" t="s">
        <v>143</v>
      </c>
      <c r="B94" s="140" t="s">
        <v>1540</v>
      </c>
      <c r="C94" s="150">
        <v>1250</v>
      </c>
      <c r="D94" s="150">
        <v>1500</v>
      </c>
      <c r="E94" s="22"/>
      <c r="F94" s="157">
        <f t="shared" ref="F94:F99" si="6">IF($C$100=0,"",IF(C94="[for completion]","",IF(C94="","",C94/$C$100)))</f>
        <v>0.14245014245014245</v>
      </c>
      <c r="G94" s="157">
        <f t="shared" ref="G94:G99" si="7">IF($D$100=0,"",IF(D94="[Mark as ND1 if not relevant]","",IF(D94="","",D94/$D$100)))</f>
        <v>0.17094017094017094</v>
      </c>
      <c r="H94" s="24"/>
      <c r="L94" s="24"/>
      <c r="M94" s="24"/>
      <c r="N94" s="56"/>
    </row>
    <row r="95" spans="1:14" x14ac:dyDescent="0.25">
      <c r="A95" s="26" t="s">
        <v>144</v>
      </c>
      <c r="B95" s="140" t="s">
        <v>1541</v>
      </c>
      <c r="C95" s="150">
        <v>750</v>
      </c>
      <c r="D95" s="150">
        <v>1250</v>
      </c>
      <c r="E95" s="22"/>
      <c r="F95" s="157">
        <f t="shared" si="6"/>
        <v>8.5470085470085472E-2</v>
      </c>
      <c r="G95" s="157">
        <f t="shared" si="7"/>
        <v>0.14245014245014245</v>
      </c>
      <c r="H95" s="24"/>
      <c r="L95" s="24"/>
      <c r="M95" s="24"/>
      <c r="N95" s="56"/>
    </row>
    <row r="96" spans="1:14" x14ac:dyDescent="0.25">
      <c r="A96" s="26" t="s">
        <v>145</v>
      </c>
      <c r="B96" s="140" t="s">
        <v>1542</v>
      </c>
      <c r="C96" s="150">
        <v>1500</v>
      </c>
      <c r="D96" s="150">
        <v>750</v>
      </c>
      <c r="E96" s="22"/>
      <c r="F96" s="157">
        <f t="shared" si="6"/>
        <v>0.17094017094017094</v>
      </c>
      <c r="G96" s="157">
        <f t="shared" si="7"/>
        <v>8.5470085470085472E-2</v>
      </c>
      <c r="H96" s="24"/>
      <c r="L96" s="24"/>
      <c r="M96" s="24"/>
      <c r="N96" s="56"/>
    </row>
    <row r="97" spans="1:14" x14ac:dyDescent="0.25">
      <c r="A97" s="26" t="s">
        <v>146</v>
      </c>
      <c r="B97" s="140" t="s">
        <v>1543</v>
      </c>
      <c r="C97" s="150">
        <v>1500</v>
      </c>
      <c r="D97" s="150">
        <v>1500</v>
      </c>
      <c r="E97" s="22"/>
      <c r="F97" s="157">
        <f t="shared" si="6"/>
        <v>0.17094017094017094</v>
      </c>
      <c r="G97" s="157">
        <f t="shared" si="7"/>
        <v>0.17094017094017094</v>
      </c>
      <c r="H97" s="24"/>
      <c r="L97" s="24"/>
      <c r="M97" s="24"/>
    </row>
    <row r="98" spans="1:14" x14ac:dyDescent="0.25">
      <c r="A98" s="26" t="s">
        <v>147</v>
      </c>
      <c r="B98" s="140" t="s">
        <v>1544</v>
      </c>
      <c r="C98" s="150">
        <v>2275</v>
      </c>
      <c r="D98" s="150">
        <v>3775</v>
      </c>
      <c r="E98" s="22"/>
      <c r="F98" s="157">
        <f t="shared" si="6"/>
        <v>0.25925925925925924</v>
      </c>
      <c r="G98" s="157">
        <f t="shared" si="7"/>
        <v>0.43019943019943019</v>
      </c>
      <c r="H98" s="24"/>
      <c r="L98" s="24"/>
      <c r="M98" s="24"/>
    </row>
    <row r="99" spans="1:14" x14ac:dyDescent="0.25">
      <c r="A99" s="26" t="s">
        <v>148</v>
      </c>
      <c r="B99" s="140" t="s">
        <v>1545</v>
      </c>
      <c r="C99" s="150">
        <v>0</v>
      </c>
      <c r="D99" s="150">
        <v>0</v>
      </c>
      <c r="E99" s="22"/>
      <c r="F99" s="157">
        <f t="shared" si="6"/>
        <v>0</v>
      </c>
      <c r="G99" s="157">
        <f t="shared" si="7"/>
        <v>0</v>
      </c>
      <c r="H99" s="24"/>
      <c r="L99" s="24"/>
      <c r="M99" s="24"/>
    </row>
    <row r="100" spans="1:14" x14ac:dyDescent="0.25">
      <c r="A100" s="26" t="s">
        <v>149</v>
      </c>
      <c r="B100" s="60" t="s">
        <v>100</v>
      </c>
      <c r="C100" s="152">
        <f>SUM(C93:C99)</f>
        <v>8775</v>
      </c>
      <c r="D100" s="152">
        <f>SUM(D93:D99)</f>
        <v>8775</v>
      </c>
      <c r="E100" s="43"/>
      <c r="F100" s="158">
        <f>SUM(F93:F99)</f>
        <v>1.0000000000000002</v>
      </c>
      <c r="G100" s="158">
        <f>SUM(G93:G99)</f>
        <v>1</v>
      </c>
      <c r="H100" s="24"/>
      <c r="L100" s="24"/>
      <c r="M100" s="24"/>
    </row>
    <row r="101" spans="1:14" outlineLevel="1" x14ac:dyDescent="0.25">
      <c r="A101" s="26" t="s">
        <v>150</v>
      </c>
      <c r="B101" s="61" t="s">
        <v>123</v>
      </c>
      <c r="C101" s="152"/>
      <c r="D101" s="152"/>
      <c r="E101" s="43"/>
      <c r="F101" s="157">
        <f t="shared" ref="F101:F105" si="8">IF($C$100=0,"",IF(C101="[for completion]","",C101/$C$100))</f>
        <v>0</v>
      </c>
      <c r="G101" s="157">
        <f t="shared" ref="G101:G105" si="9">IF($D$100=0,"",IF(D101="[for completion]","",D101/$D$100))</f>
        <v>0</v>
      </c>
      <c r="H101" s="24"/>
      <c r="L101" s="24"/>
      <c r="M101" s="24"/>
    </row>
    <row r="102" spans="1:14" outlineLevel="1" x14ac:dyDescent="0.25">
      <c r="A102" s="26" t="s">
        <v>151</v>
      </c>
      <c r="B102" s="61" t="s">
        <v>125</v>
      </c>
      <c r="C102" s="152"/>
      <c r="D102" s="152"/>
      <c r="E102" s="43"/>
      <c r="F102" s="157">
        <f t="shared" si="8"/>
        <v>0</v>
      </c>
      <c r="G102" s="157">
        <f t="shared" si="9"/>
        <v>0</v>
      </c>
      <c r="H102" s="24"/>
      <c r="L102" s="24"/>
      <c r="M102" s="24"/>
    </row>
    <row r="103" spans="1:14" outlineLevel="1" x14ac:dyDescent="0.25">
      <c r="A103" s="26" t="s">
        <v>152</v>
      </c>
      <c r="B103" s="61" t="s">
        <v>127</v>
      </c>
      <c r="C103" s="152"/>
      <c r="D103" s="152"/>
      <c r="E103" s="43"/>
      <c r="F103" s="157">
        <f t="shared" si="8"/>
        <v>0</v>
      </c>
      <c r="G103" s="157">
        <f t="shared" si="9"/>
        <v>0</v>
      </c>
      <c r="H103" s="24"/>
      <c r="L103" s="24"/>
      <c r="M103" s="24"/>
    </row>
    <row r="104" spans="1:14" outlineLevel="1" x14ac:dyDescent="0.25">
      <c r="A104" s="26" t="s">
        <v>153</v>
      </c>
      <c r="B104" s="61" t="s">
        <v>129</v>
      </c>
      <c r="C104" s="152"/>
      <c r="D104" s="152"/>
      <c r="E104" s="43"/>
      <c r="F104" s="157">
        <f t="shared" si="8"/>
        <v>0</v>
      </c>
      <c r="G104" s="157">
        <f t="shared" si="9"/>
        <v>0</v>
      </c>
      <c r="H104" s="24"/>
      <c r="L104" s="24"/>
      <c r="M104" s="24"/>
    </row>
    <row r="105" spans="1:14" outlineLevel="1" x14ac:dyDescent="0.25">
      <c r="A105" s="26" t="s">
        <v>154</v>
      </c>
      <c r="B105" s="61" t="s">
        <v>131</v>
      </c>
      <c r="C105" s="152"/>
      <c r="D105" s="152"/>
      <c r="E105" s="43"/>
      <c r="F105" s="157">
        <f t="shared" si="8"/>
        <v>0</v>
      </c>
      <c r="G105" s="157">
        <f t="shared" si="9"/>
        <v>0</v>
      </c>
      <c r="H105" s="24"/>
      <c r="L105" s="24"/>
      <c r="M105" s="24"/>
    </row>
    <row r="106" spans="1:14" outlineLevel="1" x14ac:dyDescent="0.25">
      <c r="A106" s="26" t="s">
        <v>155</v>
      </c>
      <c r="B106" s="61"/>
      <c r="C106" s="51"/>
      <c r="D106" s="51"/>
      <c r="E106" s="43"/>
      <c r="F106" s="52"/>
      <c r="G106" s="52"/>
      <c r="H106" s="24"/>
      <c r="L106" s="24"/>
      <c r="M106" s="24"/>
    </row>
    <row r="107" spans="1:14" outlineLevel="1" x14ac:dyDescent="0.25">
      <c r="A107" s="26" t="s">
        <v>156</v>
      </c>
      <c r="B107" s="61"/>
      <c r="C107" s="51"/>
      <c r="D107" s="51"/>
      <c r="E107" s="43"/>
      <c r="F107" s="52"/>
      <c r="G107" s="52"/>
      <c r="H107" s="24"/>
      <c r="L107" s="24"/>
      <c r="M107" s="24"/>
    </row>
    <row r="108" spans="1:14" outlineLevel="1" x14ac:dyDescent="0.25">
      <c r="A108" s="26" t="s">
        <v>157</v>
      </c>
      <c r="B108" s="60"/>
      <c r="C108" s="51"/>
      <c r="D108" s="51"/>
      <c r="E108" s="43"/>
      <c r="F108" s="52"/>
      <c r="G108" s="52"/>
      <c r="H108" s="24"/>
      <c r="L108" s="24"/>
      <c r="M108" s="24"/>
    </row>
    <row r="109" spans="1:14" outlineLevel="1" x14ac:dyDescent="0.25">
      <c r="A109" s="26" t="s">
        <v>158</v>
      </c>
      <c r="B109" s="61"/>
      <c r="C109" s="51"/>
      <c r="D109" s="51"/>
      <c r="E109" s="43"/>
      <c r="F109" s="52"/>
      <c r="G109" s="52"/>
      <c r="H109" s="24"/>
      <c r="L109" s="24"/>
      <c r="M109" s="24"/>
    </row>
    <row r="110" spans="1:14" outlineLevel="1" x14ac:dyDescent="0.25">
      <c r="A110" s="26" t="s">
        <v>159</v>
      </c>
      <c r="B110" s="61"/>
      <c r="C110" s="51"/>
      <c r="D110" s="51"/>
      <c r="E110" s="43"/>
      <c r="F110" s="52"/>
      <c r="G110" s="52"/>
      <c r="H110" s="24"/>
      <c r="L110" s="24"/>
      <c r="M110" s="24"/>
    </row>
    <row r="111" spans="1:14" ht="15" customHeight="1" x14ac:dyDescent="0.25">
      <c r="A111" s="45"/>
      <c r="B111" s="155" t="s">
        <v>1562</v>
      </c>
      <c r="C111" s="48" t="s">
        <v>160</v>
      </c>
      <c r="D111" s="48" t="s">
        <v>161</v>
      </c>
      <c r="E111" s="47"/>
      <c r="F111" s="48" t="s">
        <v>162</v>
      </c>
      <c r="G111" s="48" t="s">
        <v>163</v>
      </c>
      <c r="H111" s="24"/>
      <c r="L111" s="24"/>
      <c r="M111" s="24"/>
    </row>
    <row r="112" spans="1:14" s="62" customFormat="1" x14ac:dyDescent="0.25">
      <c r="A112" s="26" t="s">
        <v>164</v>
      </c>
      <c r="B112" s="43" t="s">
        <v>165</v>
      </c>
      <c r="C112" s="150">
        <f>C53</f>
        <v>15508.99274446</v>
      </c>
      <c r="D112" s="150">
        <f>C112</f>
        <v>15508.99274446</v>
      </c>
      <c r="E112" s="52"/>
      <c r="F112" s="157">
        <f>IF($C$129=0,"",IF(C112="[for completion]","",IF(C112="","",C112/$C$129)))</f>
        <v>1</v>
      </c>
      <c r="G112" s="157">
        <f>IF($D$129=0,"",IF(D112="[for completion]","",IF(D112="","",D112/$D$129)))</f>
        <v>1</v>
      </c>
      <c r="I112" s="26"/>
      <c r="J112" s="26"/>
      <c r="K112" s="26"/>
      <c r="L112" s="24" t="s">
        <v>1548</v>
      </c>
      <c r="M112" s="24"/>
      <c r="N112" s="24"/>
    </row>
    <row r="113" spans="1:14" s="62" customFormat="1" x14ac:dyDescent="0.25">
      <c r="A113" s="26" t="s">
        <v>166</v>
      </c>
      <c r="B113" s="43" t="s">
        <v>1549</v>
      </c>
      <c r="C113" s="150">
        <v>0</v>
      </c>
      <c r="D113" s="204">
        <v>0</v>
      </c>
      <c r="E113" s="52"/>
      <c r="F113" s="157">
        <f t="shared" ref="F113:F128" si="10">IF($C$129=0,"",IF(C113="[for completion]","",IF(C113="","",C113/$C$129)))</f>
        <v>0</v>
      </c>
      <c r="G113" s="157">
        <f t="shared" ref="G113:G128" si="11">IF($D$129=0,"",IF(D113="[for completion]","",IF(D113="","",D113/$D$129)))</f>
        <v>0</v>
      </c>
      <c r="I113" s="26"/>
      <c r="J113" s="26"/>
      <c r="K113" s="26"/>
      <c r="L113" s="43" t="s">
        <v>1549</v>
      </c>
      <c r="M113" s="24"/>
      <c r="N113" s="24"/>
    </row>
    <row r="114" spans="1:14" s="62" customFormat="1" x14ac:dyDescent="0.25">
      <c r="A114" s="26" t="s">
        <v>167</v>
      </c>
      <c r="B114" s="43" t="s">
        <v>174</v>
      </c>
      <c r="C114" s="204">
        <v>0</v>
      </c>
      <c r="D114" s="204">
        <v>0</v>
      </c>
      <c r="E114" s="52"/>
      <c r="F114" s="157">
        <f t="shared" si="10"/>
        <v>0</v>
      </c>
      <c r="G114" s="157">
        <f t="shared" si="11"/>
        <v>0</v>
      </c>
      <c r="I114" s="26"/>
      <c r="J114" s="26"/>
      <c r="K114" s="26"/>
      <c r="L114" s="43" t="s">
        <v>174</v>
      </c>
      <c r="M114" s="24"/>
      <c r="N114" s="24"/>
    </row>
    <row r="115" spans="1:14" s="62" customFormat="1" x14ac:dyDescent="0.25">
      <c r="A115" s="26" t="s">
        <v>168</v>
      </c>
      <c r="B115" s="43" t="s">
        <v>1550</v>
      </c>
      <c r="C115" s="204">
        <v>0</v>
      </c>
      <c r="D115" s="204">
        <v>0</v>
      </c>
      <c r="E115" s="52"/>
      <c r="F115" s="157">
        <f t="shared" si="10"/>
        <v>0</v>
      </c>
      <c r="G115" s="157">
        <f t="shared" si="11"/>
        <v>0</v>
      </c>
      <c r="I115" s="26"/>
      <c r="J115" s="26"/>
      <c r="K115" s="26"/>
      <c r="L115" s="43" t="s">
        <v>1550</v>
      </c>
      <c r="M115" s="24"/>
      <c r="N115" s="24"/>
    </row>
    <row r="116" spans="1:14" s="62" customFormat="1" x14ac:dyDescent="0.25">
      <c r="A116" s="26" t="s">
        <v>170</v>
      </c>
      <c r="B116" s="43" t="s">
        <v>1551</v>
      </c>
      <c r="C116" s="204">
        <v>0</v>
      </c>
      <c r="D116" s="204">
        <v>0</v>
      </c>
      <c r="E116" s="52"/>
      <c r="F116" s="157">
        <f t="shared" si="10"/>
        <v>0</v>
      </c>
      <c r="G116" s="157">
        <f t="shared" si="11"/>
        <v>0</v>
      </c>
      <c r="I116" s="26"/>
      <c r="J116" s="26"/>
      <c r="K116" s="26"/>
      <c r="L116" s="43" t="s">
        <v>1551</v>
      </c>
      <c r="M116" s="24"/>
      <c r="N116" s="24"/>
    </row>
    <row r="117" spans="1:14" s="62" customFormat="1" x14ac:dyDescent="0.25">
      <c r="A117" s="26" t="s">
        <v>171</v>
      </c>
      <c r="B117" s="43" t="s">
        <v>176</v>
      </c>
      <c r="C117" s="204">
        <v>0</v>
      </c>
      <c r="D117" s="204">
        <v>0</v>
      </c>
      <c r="E117" s="43"/>
      <c r="F117" s="157">
        <f t="shared" si="10"/>
        <v>0</v>
      </c>
      <c r="G117" s="157">
        <f t="shared" si="11"/>
        <v>0</v>
      </c>
      <c r="I117" s="26"/>
      <c r="J117" s="26"/>
      <c r="K117" s="26"/>
      <c r="L117" s="43" t="s">
        <v>176</v>
      </c>
      <c r="M117" s="24"/>
      <c r="N117" s="24"/>
    </row>
    <row r="118" spans="1:14" x14ac:dyDescent="0.25">
      <c r="A118" s="26" t="s">
        <v>172</v>
      </c>
      <c r="B118" s="43" t="s">
        <v>178</v>
      </c>
      <c r="C118" s="204">
        <v>0</v>
      </c>
      <c r="D118" s="204">
        <v>0</v>
      </c>
      <c r="E118" s="43"/>
      <c r="F118" s="157">
        <f t="shared" si="10"/>
        <v>0</v>
      </c>
      <c r="G118" s="157">
        <f t="shared" si="11"/>
        <v>0</v>
      </c>
      <c r="L118" s="43" t="s">
        <v>178</v>
      </c>
      <c r="M118" s="24"/>
    </row>
    <row r="119" spans="1:14" x14ac:dyDescent="0.25">
      <c r="A119" s="26" t="s">
        <v>173</v>
      </c>
      <c r="B119" s="43" t="s">
        <v>1552</v>
      </c>
      <c r="C119" s="204">
        <v>0</v>
      </c>
      <c r="D119" s="204">
        <v>0</v>
      </c>
      <c r="E119" s="43"/>
      <c r="F119" s="157">
        <f t="shared" si="10"/>
        <v>0</v>
      </c>
      <c r="G119" s="157">
        <f t="shared" si="11"/>
        <v>0</v>
      </c>
      <c r="L119" s="43" t="s">
        <v>1552</v>
      </c>
      <c r="M119" s="24"/>
    </row>
    <row r="120" spans="1:14" x14ac:dyDescent="0.25">
      <c r="A120" s="26" t="s">
        <v>175</v>
      </c>
      <c r="B120" s="43" t="s">
        <v>180</v>
      </c>
      <c r="C120" s="204">
        <v>0</v>
      </c>
      <c r="D120" s="204">
        <v>0</v>
      </c>
      <c r="E120" s="43"/>
      <c r="F120" s="157">
        <f t="shared" si="10"/>
        <v>0</v>
      </c>
      <c r="G120" s="157">
        <f t="shared" si="11"/>
        <v>0</v>
      </c>
      <c r="L120" s="43" t="s">
        <v>180</v>
      </c>
      <c r="M120" s="24"/>
    </row>
    <row r="121" spans="1:14" x14ac:dyDescent="0.25">
      <c r="A121" s="26" t="s">
        <v>177</v>
      </c>
      <c r="B121" s="43" t="s">
        <v>1559</v>
      </c>
      <c r="C121" s="204">
        <v>0</v>
      </c>
      <c r="D121" s="204">
        <v>0</v>
      </c>
      <c r="E121" s="43"/>
      <c r="F121" s="157">
        <f t="shared" ref="F121" si="12">IF($C$129=0,"",IF(C121="[for completion]","",IF(C121="","",C121/$C$129)))</f>
        <v>0</v>
      </c>
      <c r="G121" s="157">
        <f t="shared" ref="G121" si="13">IF($D$129=0,"",IF(D121="[for completion]","",IF(D121="","",D121/$D$129)))</f>
        <v>0</v>
      </c>
      <c r="L121" s="43"/>
      <c r="M121" s="24"/>
    </row>
    <row r="122" spans="1:14" x14ac:dyDescent="0.25">
      <c r="A122" s="26" t="s">
        <v>179</v>
      </c>
      <c r="B122" s="43" t="s">
        <v>182</v>
      </c>
      <c r="C122" s="204">
        <v>0</v>
      </c>
      <c r="D122" s="204">
        <v>0</v>
      </c>
      <c r="E122" s="43"/>
      <c r="F122" s="157">
        <f t="shared" si="10"/>
        <v>0</v>
      </c>
      <c r="G122" s="157">
        <f t="shared" si="11"/>
        <v>0</v>
      </c>
      <c r="L122" s="43" t="s">
        <v>182</v>
      </c>
      <c r="M122" s="24"/>
    </row>
    <row r="123" spans="1:14" x14ac:dyDescent="0.25">
      <c r="A123" s="26" t="s">
        <v>181</v>
      </c>
      <c r="B123" s="43" t="s">
        <v>169</v>
      </c>
      <c r="C123" s="204">
        <v>0</v>
      </c>
      <c r="D123" s="204">
        <v>0</v>
      </c>
      <c r="E123" s="43"/>
      <c r="F123" s="157">
        <f t="shared" si="10"/>
        <v>0</v>
      </c>
      <c r="G123" s="157">
        <f t="shared" si="11"/>
        <v>0</v>
      </c>
      <c r="L123" s="43" t="s">
        <v>169</v>
      </c>
      <c r="M123" s="24"/>
    </row>
    <row r="124" spans="1:14" x14ac:dyDescent="0.25">
      <c r="A124" s="26" t="s">
        <v>183</v>
      </c>
      <c r="B124" s="140" t="s">
        <v>1554</v>
      </c>
      <c r="C124" s="204">
        <v>0</v>
      </c>
      <c r="D124" s="204">
        <v>0</v>
      </c>
      <c r="E124" s="43"/>
      <c r="F124" s="157">
        <f t="shared" si="10"/>
        <v>0</v>
      </c>
      <c r="G124" s="157">
        <f t="shared" si="11"/>
        <v>0</v>
      </c>
      <c r="L124" s="140" t="s">
        <v>1554</v>
      </c>
      <c r="M124" s="24"/>
    </row>
    <row r="125" spans="1:14" x14ac:dyDescent="0.25">
      <c r="A125" s="26" t="s">
        <v>185</v>
      </c>
      <c r="B125" s="43" t="s">
        <v>184</v>
      </c>
      <c r="C125" s="204">
        <v>0</v>
      </c>
      <c r="D125" s="204">
        <v>0</v>
      </c>
      <c r="E125" s="43"/>
      <c r="F125" s="157">
        <f t="shared" si="10"/>
        <v>0</v>
      </c>
      <c r="G125" s="157">
        <f t="shared" si="11"/>
        <v>0</v>
      </c>
      <c r="L125" s="43" t="s">
        <v>184</v>
      </c>
      <c r="M125" s="24"/>
    </row>
    <row r="126" spans="1:14" x14ac:dyDescent="0.25">
      <c r="A126" s="26" t="s">
        <v>187</v>
      </c>
      <c r="B126" s="43" t="s">
        <v>186</v>
      </c>
      <c r="C126" s="204">
        <v>0</v>
      </c>
      <c r="D126" s="204">
        <v>0</v>
      </c>
      <c r="E126" s="43"/>
      <c r="F126" s="157">
        <f t="shared" si="10"/>
        <v>0</v>
      </c>
      <c r="G126" s="157">
        <f t="shared" si="11"/>
        <v>0</v>
      </c>
      <c r="H126" s="56"/>
      <c r="L126" s="43" t="s">
        <v>186</v>
      </c>
      <c r="M126" s="24"/>
    </row>
    <row r="127" spans="1:14" x14ac:dyDescent="0.25">
      <c r="A127" s="26" t="s">
        <v>188</v>
      </c>
      <c r="B127" s="43" t="s">
        <v>1553</v>
      </c>
      <c r="C127" s="204">
        <v>0</v>
      </c>
      <c r="D127" s="204">
        <v>0</v>
      </c>
      <c r="E127" s="43"/>
      <c r="F127" s="157">
        <f t="shared" ref="F127" si="14">IF($C$129=0,"",IF(C127="[for completion]","",IF(C127="","",C127/$C$129)))</f>
        <v>0</v>
      </c>
      <c r="G127" s="157">
        <f t="shared" ref="G127" si="15">IF($D$129=0,"",IF(D127="[for completion]","",IF(D127="","",D127/$D$129)))</f>
        <v>0</v>
      </c>
      <c r="H127" s="24"/>
      <c r="L127" s="43" t="s">
        <v>1553</v>
      </c>
      <c r="M127" s="24"/>
    </row>
    <row r="128" spans="1:14" x14ac:dyDescent="0.25">
      <c r="A128" s="26" t="s">
        <v>1555</v>
      </c>
      <c r="B128" s="43" t="s">
        <v>98</v>
      </c>
      <c r="C128" s="204">
        <v>0</v>
      </c>
      <c r="D128" s="204">
        <v>0</v>
      </c>
      <c r="E128" s="43"/>
      <c r="F128" s="157">
        <f t="shared" si="10"/>
        <v>0</v>
      </c>
      <c r="G128" s="157">
        <f t="shared" si="11"/>
        <v>0</v>
      </c>
      <c r="H128" s="24"/>
      <c r="L128" s="24"/>
      <c r="M128" s="24"/>
    </row>
    <row r="129" spans="1:14" x14ac:dyDescent="0.25">
      <c r="A129" s="26" t="s">
        <v>1558</v>
      </c>
      <c r="B129" s="60" t="s">
        <v>100</v>
      </c>
      <c r="C129" s="150">
        <f>SUM(C112:C128)</f>
        <v>15508.99274446</v>
      </c>
      <c r="D129" s="150">
        <f>SUM(D112:D128)</f>
        <v>15508.99274446</v>
      </c>
      <c r="E129" s="43"/>
      <c r="F129" s="144">
        <f>SUM(F112:F128)</f>
        <v>1</v>
      </c>
      <c r="G129" s="144">
        <f>SUM(G112:G128)</f>
        <v>1</v>
      </c>
      <c r="H129" s="24"/>
      <c r="L129" s="24"/>
      <c r="M129" s="24"/>
    </row>
    <row r="130" spans="1:14" outlineLevel="1" x14ac:dyDescent="0.25">
      <c r="A130" s="26" t="s">
        <v>189</v>
      </c>
      <c r="B130" s="55" t="s">
        <v>102</v>
      </c>
      <c r="C130" s="150"/>
      <c r="D130" s="150"/>
      <c r="E130" s="43"/>
      <c r="F130" s="157" t="str">
        <f>IF($C$129=0,"",IF(C130="[for completion]","",IF(C130="","",C130/$C$129)))</f>
        <v/>
      </c>
      <c r="G130" s="157" t="str">
        <f>IF($D$129=0,"",IF(D130="[for completion]","",IF(D130="","",D130/$D$129)))</f>
        <v/>
      </c>
      <c r="H130" s="24"/>
      <c r="L130" s="24"/>
      <c r="M130" s="24"/>
    </row>
    <row r="131" spans="1:14" outlineLevel="1" x14ac:dyDescent="0.25">
      <c r="A131" s="26" t="s">
        <v>190</v>
      </c>
      <c r="B131" s="55" t="s">
        <v>102</v>
      </c>
      <c r="C131" s="150"/>
      <c r="D131" s="150"/>
      <c r="E131" s="43"/>
      <c r="F131" s="157">
        <f t="shared" ref="F131:F136" si="16">IF($C$129=0,"",IF(C131="[for completion]","",C131/$C$129))</f>
        <v>0</v>
      </c>
      <c r="G131" s="157">
        <f t="shared" ref="G131:G136" si="17">IF($D$129=0,"",IF(D131="[for completion]","",D131/$D$129))</f>
        <v>0</v>
      </c>
      <c r="H131" s="24"/>
      <c r="L131" s="24"/>
      <c r="M131" s="24"/>
    </row>
    <row r="132" spans="1:14" outlineLevel="1" x14ac:dyDescent="0.25">
      <c r="A132" s="26" t="s">
        <v>191</v>
      </c>
      <c r="B132" s="55" t="s">
        <v>102</v>
      </c>
      <c r="C132" s="150"/>
      <c r="D132" s="150"/>
      <c r="E132" s="43"/>
      <c r="F132" s="157">
        <f t="shared" si="16"/>
        <v>0</v>
      </c>
      <c r="G132" s="157">
        <f t="shared" si="17"/>
        <v>0</v>
      </c>
      <c r="H132" s="24"/>
      <c r="L132" s="24"/>
      <c r="M132" s="24"/>
    </row>
    <row r="133" spans="1:14" outlineLevel="1" x14ac:dyDescent="0.25">
      <c r="A133" s="26" t="s">
        <v>192</v>
      </c>
      <c r="B133" s="55" t="s">
        <v>102</v>
      </c>
      <c r="C133" s="150"/>
      <c r="D133" s="150"/>
      <c r="E133" s="43"/>
      <c r="F133" s="157">
        <f t="shared" si="16"/>
        <v>0</v>
      </c>
      <c r="G133" s="157">
        <f t="shared" si="17"/>
        <v>0</v>
      </c>
      <c r="H133" s="24"/>
      <c r="L133" s="24"/>
      <c r="M133" s="24"/>
    </row>
    <row r="134" spans="1:14" outlineLevel="1" x14ac:dyDescent="0.25">
      <c r="A134" s="26" t="s">
        <v>193</v>
      </c>
      <c r="B134" s="55" t="s">
        <v>102</v>
      </c>
      <c r="C134" s="150"/>
      <c r="D134" s="150"/>
      <c r="E134" s="43"/>
      <c r="F134" s="157">
        <f t="shared" si="16"/>
        <v>0</v>
      </c>
      <c r="G134" s="157">
        <f t="shared" si="17"/>
        <v>0</v>
      </c>
      <c r="H134" s="24"/>
      <c r="L134" s="24"/>
      <c r="M134" s="24"/>
    </row>
    <row r="135" spans="1:14" outlineLevel="1" x14ac:dyDescent="0.25">
      <c r="A135" s="26" t="s">
        <v>194</v>
      </c>
      <c r="B135" s="55" t="s">
        <v>102</v>
      </c>
      <c r="C135" s="150"/>
      <c r="D135" s="150"/>
      <c r="E135" s="43"/>
      <c r="F135" s="157">
        <f t="shared" si="16"/>
        <v>0</v>
      </c>
      <c r="G135" s="157">
        <f t="shared" si="17"/>
        <v>0</v>
      </c>
      <c r="H135" s="24"/>
      <c r="L135" s="24"/>
      <c r="M135" s="24"/>
    </row>
    <row r="136" spans="1:14" outlineLevel="1" x14ac:dyDescent="0.25">
      <c r="A136" s="26" t="s">
        <v>195</v>
      </c>
      <c r="B136" s="55" t="s">
        <v>102</v>
      </c>
      <c r="C136" s="150"/>
      <c r="D136" s="150"/>
      <c r="E136" s="43"/>
      <c r="F136" s="157">
        <f t="shared" si="16"/>
        <v>0</v>
      </c>
      <c r="G136" s="157">
        <f t="shared" si="17"/>
        <v>0</v>
      </c>
      <c r="H136" s="24"/>
      <c r="L136" s="24"/>
      <c r="M136" s="24"/>
    </row>
    <row r="137" spans="1:14" ht="15" customHeight="1" x14ac:dyDescent="0.25">
      <c r="A137" s="45"/>
      <c r="B137" s="46" t="s">
        <v>196</v>
      </c>
      <c r="C137" s="48" t="s">
        <v>160</v>
      </c>
      <c r="D137" s="48" t="s">
        <v>161</v>
      </c>
      <c r="E137" s="47"/>
      <c r="F137" s="48" t="s">
        <v>162</v>
      </c>
      <c r="G137" s="48" t="s">
        <v>163</v>
      </c>
      <c r="H137" s="24"/>
      <c r="L137" s="24"/>
      <c r="M137" s="24"/>
    </row>
    <row r="138" spans="1:14" s="62" customFormat="1" x14ac:dyDescent="0.25">
      <c r="A138" s="26" t="s">
        <v>197</v>
      </c>
      <c r="B138" s="43" t="s">
        <v>165</v>
      </c>
      <c r="C138" s="150">
        <f>C39</f>
        <v>8775</v>
      </c>
      <c r="D138" s="150">
        <f>C138</f>
        <v>8775</v>
      </c>
      <c r="E138" s="52"/>
      <c r="F138" s="157">
        <f>IF($C$155=0,"",IF(C138="[for completion]","",IF(C138="","",C138/$C$155)))</f>
        <v>1</v>
      </c>
      <c r="G138" s="157">
        <f>IF($D$155=0,"",IF(D138="[for completion]","",IF(D138="","",D138/$D$155)))</f>
        <v>1</v>
      </c>
      <c r="H138" s="24"/>
      <c r="I138" s="26"/>
      <c r="J138" s="26"/>
      <c r="K138" s="26"/>
      <c r="L138" s="24"/>
      <c r="M138" s="24"/>
      <c r="N138" s="24"/>
    </row>
    <row r="139" spans="1:14" s="62" customFormat="1" x14ac:dyDescent="0.25">
      <c r="A139" s="26" t="s">
        <v>198</v>
      </c>
      <c r="B139" s="43" t="s">
        <v>1549</v>
      </c>
      <c r="C139" s="150">
        <v>0</v>
      </c>
      <c r="D139" s="204">
        <v>0</v>
      </c>
      <c r="E139" s="52"/>
      <c r="F139" s="157">
        <f t="shared" ref="F139:F146" si="18">IF($C$155=0,"",IF(C139="[for completion]","",IF(C139="","",C139/$C$155)))</f>
        <v>0</v>
      </c>
      <c r="G139" s="157">
        <f t="shared" ref="G139:G146" si="19">IF($D$155=0,"",IF(D139="[for completion]","",IF(D139="","",D139/$D$155)))</f>
        <v>0</v>
      </c>
      <c r="H139" s="24"/>
      <c r="I139" s="26"/>
      <c r="J139" s="26"/>
      <c r="K139" s="26"/>
      <c r="L139" s="24"/>
      <c r="M139" s="24"/>
      <c r="N139" s="24"/>
    </row>
    <row r="140" spans="1:14" s="62" customFormat="1" x14ac:dyDescent="0.25">
      <c r="A140" s="26" t="s">
        <v>199</v>
      </c>
      <c r="B140" s="43" t="s">
        <v>174</v>
      </c>
      <c r="C140" s="204">
        <v>0</v>
      </c>
      <c r="D140" s="204">
        <v>0</v>
      </c>
      <c r="E140" s="52"/>
      <c r="F140" s="157">
        <f t="shared" si="18"/>
        <v>0</v>
      </c>
      <c r="G140" s="157">
        <f t="shared" si="19"/>
        <v>0</v>
      </c>
      <c r="H140" s="24"/>
      <c r="I140" s="26"/>
      <c r="J140" s="26"/>
      <c r="K140" s="26"/>
      <c r="L140" s="24"/>
      <c r="M140" s="24"/>
      <c r="N140" s="24"/>
    </row>
    <row r="141" spans="1:14" s="62" customFormat="1" x14ac:dyDescent="0.25">
      <c r="A141" s="26" t="s">
        <v>200</v>
      </c>
      <c r="B141" s="43" t="s">
        <v>1550</v>
      </c>
      <c r="C141" s="204">
        <v>0</v>
      </c>
      <c r="D141" s="204">
        <v>0</v>
      </c>
      <c r="E141" s="52"/>
      <c r="F141" s="157">
        <f t="shared" si="18"/>
        <v>0</v>
      </c>
      <c r="G141" s="157">
        <f t="shared" si="19"/>
        <v>0</v>
      </c>
      <c r="H141" s="24"/>
      <c r="I141" s="26"/>
      <c r="J141" s="26"/>
      <c r="K141" s="26"/>
      <c r="L141" s="24"/>
      <c r="M141" s="24"/>
      <c r="N141" s="24"/>
    </row>
    <row r="142" spans="1:14" s="62" customFormat="1" x14ac:dyDescent="0.25">
      <c r="A142" s="26" t="s">
        <v>201</v>
      </c>
      <c r="B142" s="43" t="s">
        <v>1551</v>
      </c>
      <c r="C142" s="204">
        <v>0</v>
      </c>
      <c r="D142" s="204">
        <v>0</v>
      </c>
      <c r="E142" s="52"/>
      <c r="F142" s="157">
        <f t="shared" si="18"/>
        <v>0</v>
      </c>
      <c r="G142" s="157">
        <f t="shared" si="19"/>
        <v>0</v>
      </c>
      <c r="H142" s="24"/>
      <c r="I142" s="26"/>
      <c r="J142" s="26"/>
      <c r="K142" s="26"/>
      <c r="L142" s="24"/>
      <c r="M142" s="24"/>
      <c r="N142" s="24"/>
    </row>
    <row r="143" spans="1:14" s="62" customFormat="1" x14ac:dyDescent="0.25">
      <c r="A143" s="26" t="s">
        <v>202</v>
      </c>
      <c r="B143" s="43" t="s">
        <v>176</v>
      </c>
      <c r="C143" s="204">
        <v>0</v>
      </c>
      <c r="D143" s="204">
        <v>0</v>
      </c>
      <c r="E143" s="43"/>
      <c r="F143" s="157">
        <f t="shared" si="18"/>
        <v>0</v>
      </c>
      <c r="G143" s="157">
        <f t="shared" si="19"/>
        <v>0</v>
      </c>
      <c r="H143" s="24"/>
      <c r="I143" s="26"/>
      <c r="J143" s="26"/>
      <c r="K143" s="26"/>
      <c r="L143" s="24"/>
      <c r="M143" s="24"/>
      <c r="N143" s="24"/>
    </row>
    <row r="144" spans="1:14" x14ac:dyDescent="0.25">
      <c r="A144" s="26" t="s">
        <v>203</v>
      </c>
      <c r="B144" s="43" t="s">
        <v>178</v>
      </c>
      <c r="C144" s="204">
        <v>0</v>
      </c>
      <c r="D144" s="204">
        <v>0</v>
      </c>
      <c r="E144" s="43"/>
      <c r="F144" s="157">
        <f t="shared" si="18"/>
        <v>0</v>
      </c>
      <c r="G144" s="157">
        <f t="shared" si="19"/>
        <v>0</v>
      </c>
      <c r="H144" s="24"/>
      <c r="L144" s="24"/>
      <c r="M144" s="24"/>
    </row>
    <row r="145" spans="1:14" x14ac:dyDescent="0.25">
      <c r="A145" s="26" t="s">
        <v>204</v>
      </c>
      <c r="B145" s="43" t="s">
        <v>1552</v>
      </c>
      <c r="C145" s="204">
        <v>0</v>
      </c>
      <c r="D145" s="204">
        <v>0</v>
      </c>
      <c r="E145" s="43"/>
      <c r="F145" s="157">
        <f t="shared" si="18"/>
        <v>0</v>
      </c>
      <c r="G145" s="157">
        <f t="shared" si="19"/>
        <v>0</v>
      </c>
      <c r="H145" s="24"/>
      <c r="L145" s="24"/>
      <c r="M145" s="24"/>
      <c r="N145" s="56"/>
    </row>
    <row r="146" spans="1:14" x14ac:dyDescent="0.25">
      <c r="A146" s="26" t="s">
        <v>205</v>
      </c>
      <c r="B146" s="43" t="s">
        <v>180</v>
      </c>
      <c r="C146" s="204">
        <v>0</v>
      </c>
      <c r="D146" s="204">
        <v>0</v>
      </c>
      <c r="E146" s="43"/>
      <c r="F146" s="157">
        <f t="shared" si="18"/>
        <v>0</v>
      </c>
      <c r="G146" s="157">
        <f t="shared" si="19"/>
        <v>0</v>
      </c>
      <c r="H146" s="24"/>
      <c r="L146" s="24"/>
      <c r="M146" s="24"/>
      <c r="N146" s="56"/>
    </row>
    <row r="147" spans="1:14" x14ac:dyDescent="0.25">
      <c r="A147" s="26" t="s">
        <v>206</v>
      </c>
      <c r="B147" s="43" t="s">
        <v>1559</v>
      </c>
      <c r="C147" s="204">
        <v>0</v>
      </c>
      <c r="D147" s="204">
        <v>0</v>
      </c>
      <c r="E147" s="43"/>
      <c r="F147" s="157">
        <f t="shared" ref="F147" si="20">IF($C$155=0,"",IF(C147="[for completion]","",IF(C147="","",C147/$C$155)))</f>
        <v>0</v>
      </c>
      <c r="G147" s="157">
        <f t="shared" ref="G147" si="21">IF($D$155=0,"",IF(D147="[for completion]","",IF(D147="","",D147/$D$155)))</f>
        <v>0</v>
      </c>
      <c r="H147" s="24"/>
      <c r="L147" s="24"/>
      <c r="M147" s="24"/>
      <c r="N147" s="56"/>
    </row>
    <row r="148" spans="1:14" x14ac:dyDescent="0.25">
      <c r="A148" s="26" t="s">
        <v>207</v>
      </c>
      <c r="B148" s="43" t="s">
        <v>182</v>
      </c>
      <c r="C148" s="204">
        <v>0</v>
      </c>
      <c r="D148" s="204">
        <v>0</v>
      </c>
      <c r="E148" s="43"/>
      <c r="F148" s="157">
        <f t="shared" ref="F148:F154" si="22">IF($C$155=0,"",IF(C148="[for completion]","",IF(C148="","",C148/$C$155)))</f>
        <v>0</v>
      </c>
      <c r="G148" s="157">
        <f t="shared" ref="G148:G154" si="23">IF($D$155=0,"",IF(D148="[for completion]","",IF(D148="","",D148/$D$155)))</f>
        <v>0</v>
      </c>
      <c r="H148" s="24"/>
      <c r="L148" s="24"/>
      <c r="M148" s="24"/>
      <c r="N148" s="56"/>
    </row>
    <row r="149" spans="1:14" x14ac:dyDescent="0.25">
      <c r="A149" s="26" t="s">
        <v>208</v>
      </c>
      <c r="B149" s="43" t="s">
        <v>169</v>
      </c>
      <c r="C149" s="204">
        <v>0</v>
      </c>
      <c r="D149" s="204">
        <v>0</v>
      </c>
      <c r="E149" s="43"/>
      <c r="F149" s="157">
        <f t="shared" si="22"/>
        <v>0</v>
      </c>
      <c r="G149" s="157">
        <f t="shared" si="23"/>
        <v>0</v>
      </c>
      <c r="H149" s="24"/>
      <c r="L149" s="24"/>
      <c r="M149" s="24"/>
      <c r="N149" s="56"/>
    </row>
    <row r="150" spans="1:14" x14ac:dyDescent="0.25">
      <c r="A150" s="26" t="s">
        <v>209</v>
      </c>
      <c r="B150" s="140" t="s">
        <v>1554</v>
      </c>
      <c r="C150" s="204">
        <v>0</v>
      </c>
      <c r="D150" s="204">
        <v>0</v>
      </c>
      <c r="E150" s="43"/>
      <c r="F150" s="157">
        <f t="shared" si="22"/>
        <v>0</v>
      </c>
      <c r="G150" s="157">
        <f t="shared" si="23"/>
        <v>0</v>
      </c>
      <c r="H150" s="24"/>
      <c r="L150" s="24"/>
      <c r="M150" s="24"/>
      <c r="N150" s="56"/>
    </row>
    <row r="151" spans="1:14" x14ac:dyDescent="0.25">
      <c r="A151" s="26" t="s">
        <v>210</v>
      </c>
      <c r="B151" s="43" t="s">
        <v>184</v>
      </c>
      <c r="C151" s="204">
        <v>0</v>
      </c>
      <c r="D151" s="204">
        <v>0</v>
      </c>
      <c r="E151" s="43"/>
      <c r="F151" s="157">
        <f t="shared" si="22"/>
        <v>0</v>
      </c>
      <c r="G151" s="157">
        <f t="shared" si="23"/>
        <v>0</v>
      </c>
      <c r="H151" s="24"/>
      <c r="L151" s="24"/>
      <c r="M151" s="24"/>
      <c r="N151" s="56"/>
    </row>
    <row r="152" spans="1:14" x14ac:dyDescent="0.25">
      <c r="A152" s="26" t="s">
        <v>211</v>
      </c>
      <c r="B152" s="43" t="s">
        <v>186</v>
      </c>
      <c r="C152" s="204">
        <v>0</v>
      </c>
      <c r="D152" s="204">
        <v>0</v>
      </c>
      <c r="E152" s="43"/>
      <c r="F152" s="157">
        <f t="shared" si="22"/>
        <v>0</v>
      </c>
      <c r="G152" s="157">
        <f t="shared" si="23"/>
        <v>0</v>
      </c>
      <c r="H152" s="24"/>
      <c r="L152" s="24"/>
      <c r="M152" s="24"/>
      <c r="N152" s="56"/>
    </row>
    <row r="153" spans="1:14" x14ac:dyDescent="0.25">
      <c r="A153" s="26" t="s">
        <v>212</v>
      </c>
      <c r="B153" s="43" t="s">
        <v>1553</v>
      </c>
      <c r="C153" s="204">
        <v>0</v>
      </c>
      <c r="D153" s="204">
        <v>0</v>
      </c>
      <c r="E153" s="43"/>
      <c r="F153" s="157">
        <f t="shared" si="22"/>
        <v>0</v>
      </c>
      <c r="G153" s="157">
        <f t="shared" si="23"/>
        <v>0</v>
      </c>
      <c r="H153" s="24"/>
      <c r="L153" s="24"/>
      <c r="M153" s="24"/>
      <c r="N153" s="56"/>
    </row>
    <row r="154" spans="1:14" x14ac:dyDescent="0.25">
      <c r="A154" s="26" t="s">
        <v>1556</v>
      </c>
      <c r="B154" s="43" t="s">
        <v>98</v>
      </c>
      <c r="C154" s="204">
        <v>0</v>
      </c>
      <c r="D154" s="204">
        <v>0</v>
      </c>
      <c r="E154" s="43"/>
      <c r="F154" s="157">
        <f t="shared" si="22"/>
        <v>0</v>
      </c>
      <c r="G154" s="157">
        <f t="shared" si="23"/>
        <v>0</v>
      </c>
      <c r="H154" s="24"/>
      <c r="L154" s="24"/>
      <c r="M154" s="24"/>
      <c r="N154" s="56"/>
    </row>
    <row r="155" spans="1:14" x14ac:dyDescent="0.25">
      <c r="A155" s="26" t="s">
        <v>1560</v>
      </c>
      <c r="B155" s="60" t="s">
        <v>100</v>
      </c>
      <c r="C155" s="150">
        <f>SUM(C138:C154)</f>
        <v>8775</v>
      </c>
      <c r="D155" s="150">
        <f>SUM(D138:D154)</f>
        <v>8775</v>
      </c>
      <c r="E155" s="43"/>
      <c r="F155" s="144">
        <f>SUM(F138:F154)</f>
        <v>1</v>
      </c>
      <c r="G155" s="144">
        <f>SUM(G138:G154)</f>
        <v>1</v>
      </c>
      <c r="H155" s="24"/>
      <c r="L155" s="24"/>
      <c r="M155" s="24"/>
      <c r="N155" s="56"/>
    </row>
    <row r="156" spans="1:14" outlineLevel="1" x14ac:dyDescent="0.25">
      <c r="A156" s="26" t="s">
        <v>213</v>
      </c>
      <c r="B156" s="55" t="s">
        <v>102</v>
      </c>
      <c r="C156" s="150"/>
      <c r="D156" s="150"/>
      <c r="E156" s="43"/>
      <c r="F156" s="157" t="str">
        <f>IF($C$155=0,"",IF(C156="[for completion]","",IF(C156="","",C156/$C$155)))</f>
        <v/>
      </c>
      <c r="G156" s="157" t="str">
        <f>IF($D$155=0,"",IF(D156="[for completion]","",IF(D156="","",D156/$D$155)))</f>
        <v/>
      </c>
      <c r="H156" s="24"/>
      <c r="L156" s="24"/>
      <c r="M156" s="24"/>
      <c r="N156" s="56"/>
    </row>
    <row r="157" spans="1:14" outlineLevel="1" x14ac:dyDescent="0.25">
      <c r="A157" s="26" t="s">
        <v>214</v>
      </c>
      <c r="B157" s="55" t="s">
        <v>102</v>
      </c>
      <c r="C157" s="150"/>
      <c r="D157" s="150"/>
      <c r="E157" s="43"/>
      <c r="F157" s="157" t="str">
        <f t="shared" ref="F157:F162" si="24">IF($C$155=0,"",IF(C157="[for completion]","",IF(C157="","",C157/$C$155)))</f>
        <v/>
      </c>
      <c r="G157" s="157" t="str">
        <f t="shared" ref="G157:G162" si="25">IF($D$155=0,"",IF(D157="[for completion]","",IF(D157="","",D157/$D$155)))</f>
        <v/>
      </c>
      <c r="H157" s="24"/>
      <c r="L157" s="24"/>
      <c r="M157" s="24"/>
      <c r="N157" s="56"/>
    </row>
    <row r="158" spans="1:14" outlineLevel="1" x14ac:dyDescent="0.25">
      <c r="A158" s="26" t="s">
        <v>215</v>
      </c>
      <c r="B158" s="55" t="s">
        <v>102</v>
      </c>
      <c r="C158" s="150"/>
      <c r="D158" s="150"/>
      <c r="E158" s="43"/>
      <c r="F158" s="157" t="str">
        <f t="shared" si="24"/>
        <v/>
      </c>
      <c r="G158" s="157" t="str">
        <f t="shared" si="25"/>
        <v/>
      </c>
      <c r="H158" s="24"/>
      <c r="L158" s="24"/>
      <c r="M158" s="24"/>
      <c r="N158" s="56"/>
    </row>
    <row r="159" spans="1:14" outlineLevel="1" x14ac:dyDescent="0.25">
      <c r="A159" s="26" t="s">
        <v>216</v>
      </c>
      <c r="B159" s="55" t="s">
        <v>102</v>
      </c>
      <c r="C159" s="150"/>
      <c r="D159" s="150"/>
      <c r="E159" s="43"/>
      <c r="F159" s="157" t="str">
        <f t="shared" si="24"/>
        <v/>
      </c>
      <c r="G159" s="157" t="str">
        <f t="shared" si="25"/>
        <v/>
      </c>
      <c r="H159" s="24"/>
      <c r="L159" s="24"/>
      <c r="M159" s="24"/>
      <c r="N159" s="56"/>
    </row>
    <row r="160" spans="1:14" outlineLevel="1" x14ac:dyDescent="0.25">
      <c r="A160" s="26" t="s">
        <v>217</v>
      </c>
      <c r="B160" s="55" t="s">
        <v>102</v>
      </c>
      <c r="C160" s="150"/>
      <c r="D160" s="150"/>
      <c r="E160" s="43"/>
      <c r="F160" s="157" t="str">
        <f t="shared" si="24"/>
        <v/>
      </c>
      <c r="G160" s="157" t="str">
        <f t="shared" si="25"/>
        <v/>
      </c>
      <c r="H160" s="24"/>
      <c r="L160" s="24"/>
      <c r="M160" s="24"/>
      <c r="N160" s="56"/>
    </row>
    <row r="161" spans="1:14" outlineLevel="1" x14ac:dyDescent="0.25">
      <c r="A161" s="26" t="s">
        <v>218</v>
      </c>
      <c r="B161" s="55" t="s">
        <v>102</v>
      </c>
      <c r="C161" s="150"/>
      <c r="D161" s="150"/>
      <c r="E161" s="43"/>
      <c r="F161" s="157" t="str">
        <f t="shared" si="24"/>
        <v/>
      </c>
      <c r="G161" s="157" t="str">
        <f t="shared" si="25"/>
        <v/>
      </c>
      <c r="H161" s="24"/>
      <c r="L161" s="24"/>
      <c r="M161" s="24"/>
      <c r="N161" s="56"/>
    </row>
    <row r="162" spans="1:14" outlineLevel="1" x14ac:dyDescent="0.25">
      <c r="A162" s="26" t="s">
        <v>219</v>
      </c>
      <c r="B162" s="55" t="s">
        <v>102</v>
      </c>
      <c r="C162" s="150"/>
      <c r="D162" s="150"/>
      <c r="E162" s="43"/>
      <c r="F162" s="157" t="str">
        <f t="shared" si="24"/>
        <v/>
      </c>
      <c r="G162" s="157" t="str">
        <f t="shared" si="25"/>
        <v/>
      </c>
      <c r="H162" s="24"/>
      <c r="L162" s="24"/>
      <c r="M162" s="24"/>
      <c r="N162" s="56"/>
    </row>
    <row r="163" spans="1:14" ht="15" customHeight="1" x14ac:dyDescent="0.25">
      <c r="A163" s="45"/>
      <c r="B163" s="46" t="s">
        <v>220</v>
      </c>
      <c r="C163" s="99" t="s">
        <v>160</v>
      </c>
      <c r="D163" s="99" t="s">
        <v>161</v>
      </c>
      <c r="E163" s="47"/>
      <c r="F163" s="99" t="s">
        <v>162</v>
      </c>
      <c r="G163" s="99" t="s">
        <v>163</v>
      </c>
      <c r="H163" s="24"/>
      <c r="L163" s="24"/>
      <c r="M163" s="24"/>
      <c r="N163" s="56"/>
    </row>
    <row r="164" spans="1:14" x14ac:dyDescent="0.25">
      <c r="A164" s="26" t="s">
        <v>222</v>
      </c>
      <c r="B164" s="24" t="s">
        <v>223</v>
      </c>
      <c r="C164" s="150">
        <v>1025</v>
      </c>
      <c r="D164" s="150">
        <v>0</v>
      </c>
      <c r="E164" s="64"/>
      <c r="F164" s="157">
        <f>IF($C$167=0,"",IF(C164="[for completion]","",IF(C164="","",C164/$C$167)))</f>
        <v>0.11680911680911681</v>
      </c>
      <c r="G164" s="157">
        <f>IF($D$167=0,"",IF(D164="[for completion]","",IF(D164="","",D164/$D$167)))</f>
        <v>0</v>
      </c>
      <c r="H164" s="24"/>
      <c r="L164" s="24"/>
      <c r="M164" s="24"/>
      <c r="N164" s="56"/>
    </row>
    <row r="165" spans="1:14" x14ac:dyDescent="0.25">
      <c r="A165" s="26" t="s">
        <v>224</v>
      </c>
      <c r="B165" s="24" t="s">
        <v>225</v>
      </c>
      <c r="C165" s="150">
        <v>7750</v>
      </c>
      <c r="D165" s="150">
        <f>C165</f>
        <v>7750</v>
      </c>
      <c r="E165" s="64"/>
      <c r="F165" s="157">
        <f t="shared" ref="F165:F166" si="26">IF($C$167=0,"",IF(C165="[for completion]","",IF(C165="","",C165/$C$167)))</f>
        <v>0.88319088319088324</v>
      </c>
      <c r="G165" s="157">
        <f t="shared" ref="G165:G166" si="27">IF($D$167=0,"",IF(D165="[for completion]","",IF(D165="","",D165/$D$167)))</f>
        <v>1</v>
      </c>
      <c r="H165" s="24"/>
      <c r="L165" s="24"/>
      <c r="M165" s="24"/>
      <c r="N165" s="56"/>
    </row>
    <row r="166" spans="1:14" x14ac:dyDescent="0.25">
      <c r="A166" s="26" t="s">
        <v>226</v>
      </c>
      <c r="B166" s="24" t="s">
        <v>98</v>
      </c>
      <c r="C166" s="150">
        <v>0</v>
      </c>
      <c r="D166" s="150">
        <v>0</v>
      </c>
      <c r="E166" s="64"/>
      <c r="F166" s="157">
        <f t="shared" si="26"/>
        <v>0</v>
      </c>
      <c r="G166" s="157">
        <f t="shared" si="27"/>
        <v>0</v>
      </c>
      <c r="H166" s="24"/>
      <c r="L166" s="24"/>
      <c r="M166" s="24"/>
      <c r="N166" s="56"/>
    </row>
    <row r="167" spans="1:14" x14ac:dyDescent="0.25">
      <c r="A167" s="26" t="s">
        <v>227</v>
      </c>
      <c r="B167" s="65" t="s">
        <v>100</v>
      </c>
      <c r="C167" s="160">
        <f>SUM(C164:C166)</f>
        <v>8775</v>
      </c>
      <c r="D167" s="160">
        <f>SUM(D164:D166)</f>
        <v>7750</v>
      </c>
      <c r="E167" s="64"/>
      <c r="F167" s="159">
        <f>SUM(F164:F166)</f>
        <v>1</v>
      </c>
      <c r="G167" s="159">
        <f>SUM(G164:G166)</f>
        <v>1</v>
      </c>
      <c r="H167" s="24"/>
      <c r="L167" s="24"/>
      <c r="M167" s="24"/>
      <c r="N167" s="56"/>
    </row>
    <row r="168" spans="1:14" outlineLevel="1" x14ac:dyDescent="0.25">
      <c r="A168" s="26" t="s">
        <v>228</v>
      </c>
      <c r="B168" s="65"/>
      <c r="C168" s="160"/>
      <c r="D168" s="160"/>
      <c r="E168" s="64"/>
      <c r="F168" s="64"/>
      <c r="G168" s="22"/>
      <c r="H168" s="24"/>
      <c r="L168" s="24"/>
      <c r="M168" s="24"/>
      <c r="N168" s="56"/>
    </row>
    <row r="169" spans="1:14" outlineLevel="1" x14ac:dyDescent="0.25">
      <c r="A169" s="26" t="s">
        <v>229</v>
      </c>
      <c r="B169" s="65"/>
      <c r="C169" s="160"/>
      <c r="D169" s="160"/>
      <c r="E169" s="64"/>
      <c r="F169" s="64"/>
      <c r="G169" s="22"/>
      <c r="H169" s="24"/>
      <c r="L169" s="24"/>
      <c r="M169" s="24"/>
      <c r="N169" s="56"/>
    </row>
    <row r="170" spans="1:14" outlineLevel="1" x14ac:dyDescent="0.25">
      <c r="A170" s="26" t="s">
        <v>230</v>
      </c>
      <c r="B170" s="65"/>
      <c r="C170" s="160"/>
      <c r="D170" s="160"/>
      <c r="E170" s="64"/>
      <c r="F170" s="64"/>
      <c r="G170" s="22"/>
      <c r="H170" s="24"/>
      <c r="L170" s="24"/>
      <c r="M170" s="24"/>
      <c r="N170" s="56"/>
    </row>
    <row r="171" spans="1:14" outlineLevel="1" x14ac:dyDescent="0.25">
      <c r="A171" s="26" t="s">
        <v>231</v>
      </c>
      <c r="B171" s="65"/>
      <c r="C171" s="160"/>
      <c r="D171" s="160"/>
      <c r="E171" s="64"/>
      <c r="F171" s="64"/>
      <c r="G171" s="22"/>
      <c r="H171" s="24"/>
      <c r="L171" s="24"/>
      <c r="M171" s="24"/>
      <c r="N171" s="56"/>
    </row>
    <row r="172" spans="1:14" outlineLevel="1" x14ac:dyDescent="0.25">
      <c r="A172" s="26" t="s">
        <v>232</v>
      </c>
      <c r="B172" s="65"/>
      <c r="C172" s="160"/>
      <c r="D172" s="160"/>
      <c r="E172" s="64"/>
      <c r="F172" s="64"/>
      <c r="G172" s="22"/>
      <c r="H172" s="24"/>
      <c r="L172" s="24"/>
      <c r="M172" s="24"/>
      <c r="N172" s="56"/>
    </row>
    <row r="173" spans="1:14" ht="15" customHeight="1" x14ac:dyDescent="0.25">
      <c r="A173" s="45"/>
      <c r="B173" s="46" t="s">
        <v>233</v>
      </c>
      <c r="C173" s="45" t="s">
        <v>65</v>
      </c>
      <c r="D173" s="45"/>
      <c r="E173" s="47"/>
      <c r="F173" s="48" t="s">
        <v>234</v>
      </c>
      <c r="G173" s="48"/>
      <c r="H173" s="24"/>
      <c r="L173" s="24"/>
      <c r="M173" s="24"/>
      <c r="N173" s="56"/>
    </row>
    <row r="174" spans="1:14" ht="15" customHeight="1" x14ac:dyDescent="0.25">
      <c r="A174" s="26" t="s">
        <v>235</v>
      </c>
      <c r="B174" s="43" t="s">
        <v>236</v>
      </c>
      <c r="C174" s="150">
        <f>C56</f>
        <v>19.773358829999999</v>
      </c>
      <c r="D174" s="40"/>
      <c r="E174" s="32"/>
      <c r="F174" s="157">
        <f>IF($C$179=0,"",IF(C174="[for completion]","",C174/$C$179))</f>
        <v>1</v>
      </c>
      <c r="G174" s="52"/>
      <c r="H174" s="24"/>
      <c r="L174" s="24"/>
      <c r="M174" s="24"/>
      <c r="N174" s="56"/>
    </row>
    <row r="175" spans="1:14" ht="30.75" customHeight="1" x14ac:dyDescent="0.25">
      <c r="A175" s="26" t="s">
        <v>9</v>
      </c>
      <c r="B175" s="43" t="s">
        <v>1369</v>
      </c>
      <c r="C175" s="150">
        <v>0</v>
      </c>
      <c r="E175" s="54"/>
      <c r="F175" s="157">
        <f>IF($C$179=0,"",IF(C175="[for completion]","",C175/$C$179))</f>
        <v>0</v>
      </c>
      <c r="G175" s="52"/>
      <c r="H175" s="24"/>
      <c r="L175" s="24"/>
      <c r="M175" s="24"/>
      <c r="N175" s="56"/>
    </row>
    <row r="176" spans="1:14" x14ac:dyDescent="0.25">
      <c r="A176" s="26" t="s">
        <v>237</v>
      </c>
      <c r="B176" s="43" t="s">
        <v>238</v>
      </c>
      <c r="C176" s="150">
        <v>0</v>
      </c>
      <c r="E176" s="54"/>
      <c r="F176" s="157"/>
      <c r="G176" s="52"/>
      <c r="H176" s="24"/>
      <c r="L176" s="24"/>
      <c r="M176" s="24"/>
      <c r="N176" s="56"/>
    </row>
    <row r="177" spans="1:14" x14ac:dyDescent="0.25">
      <c r="A177" s="26" t="s">
        <v>239</v>
      </c>
      <c r="B177" s="43" t="s">
        <v>240</v>
      </c>
      <c r="C177" s="150">
        <v>0</v>
      </c>
      <c r="E177" s="54"/>
      <c r="F177" s="157">
        <f t="shared" ref="F177:F187" si="28">IF($C$179=0,"",IF(C177="[for completion]","",C177/$C$179))</f>
        <v>0</v>
      </c>
      <c r="G177" s="52"/>
      <c r="H177" s="24"/>
      <c r="L177" s="24"/>
      <c r="M177" s="24"/>
      <c r="N177" s="56"/>
    </row>
    <row r="178" spans="1:14" x14ac:dyDescent="0.25">
      <c r="A178" s="26" t="s">
        <v>241</v>
      </c>
      <c r="B178" s="43" t="s">
        <v>98</v>
      </c>
      <c r="C178" s="150">
        <v>0</v>
      </c>
      <c r="E178" s="54"/>
      <c r="F178" s="157">
        <f t="shared" si="28"/>
        <v>0</v>
      </c>
      <c r="G178" s="52"/>
      <c r="H178" s="24"/>
      <c r="L178" s="24"/>
      <c r="M178" s="24"/>
      <c r="N178" s="56"/>
    </row>
    <row r="179" spans="1:14" x14ac:dyDescent="0.25">
      <c r="A179" s="26" t="s">
        <v>10</v>
      </c>
      <c r="B179" s="60" t="s">
        <v>100</v>
      </c>
      <c r="C179" s="152">
        <f>SUM(C174:C178)</f>
        <v>19.773358829999999</v>
      </c>
      <c r="E179" s="54"/>
      <c r="F179" s="158">
        <f>SUM(F174:F178)</f>
        <v>1</v>
      </c>
      <c r="G179" s="52"/>
      <c r="H179" s="24"/>
      <c r="L179" s="24"/>
      <c r="M179" s="24"/>
      <c r="N179" s="56"/>
    </row>
    <row r="180" spans="1:14" outlineLevel="1" x14ac:dyDescent="0.25">
      <c r="A180" s="26" t="s">
        <v>242</v>
      </c>
      <c r="B180" s="66" t="s">
        <v>243</v>
      </c>
      <c r="C180" s="150"/>
      <c r="E180" s="54"/>
      <c r="F180" s="157">
        <f t="shared" si="28"/>
        <v>0</v>
      </c>
      <c r="G180" s="52"/>
      <c r="H180" s="24"/>
      <c r="L180" s="24"/>
      <c r="M180" s="24"/>
      <c r="N180" s="56"/>
    </row>
    <row r="181" spans="1:14" s="66" customFormat="1" ht="30" outlineLevel="1" x14ac:dyDescent="0.25">
      <c r="A181" s="26" t="s">
        <v>244</v>
      </c>
      <c r="B181" s="66" t="s">
        <v>245</v>
      </c>
      <c r="C181" s="161"/>
      <c r="F181" s="157">
        <f t="shared" si="28"/>
        <v>0</v>
      </c>
    </row>
    <row r="182" spans="1:14" ht="30" outlineLevel="1" x14ac:dyDescent="0.25">
      <c r="A182" s="26" t="s">
        <v>246</v>
      </c>
      <c r="B182" s="66" t="s">
        <v>247</v>
      </c>
      <c r="C182" s="150"/>
      <c r="E182" s="54"/>
      <c r="F182" s="157">
        <f t="shared" si="28"/>
        <v>0</v>
      </c>
      <c r="G182" s="52"/>
      <c r="H182" s="24"/>
      <c r="L182" s="24"/>
      <c r="M182" s="24"/>
      <c r="N182" s="56"/>
    </row>
    <row r="183" spans="1:14" outlineLevel="1" x14ac:dyDescent="0.25">
      <c r="A183" s="26" t="s">
        <v>248</v>
      </c>
      <c r="B183" s="66" t="s">
        <v>249</v>
      </c>
      <c r="C183" s="150"/>
      <c r="E183" s="54"/>
      <c r="F183" s="157">
        <f t="shared" si="28"/>
        <v>0</v>
      </c>
      <c r="G183" s="52"/>
      <c r="H183" s="24"/>
      <c r="L183" s="24"/>
      <c r="M183" s="24"/>
      <c r="N183" s="56"/>
    </row>
    <row r="184" spans="1:14" s="66" customFormat="1" ht="30" outlineLevel="1" x14ac:dyDescent="0.25">
      <c r="A184" s="26" t="s">
        <v>250</v>
      </c>
      <c r="B184" s="66" t="s">
        <v>251</v>
      </c>
      <c r="C184" s="161"/>
      <c r="F184" s="157">
        <f t="shared" si="28"/>
        <v>0</v>
      </c>
    </row>
    <row r="185" spans="1:14" ht="30" outlineLevel="1" x14ac:dyDescent="0.25">
      <c r="A185" s="26" t="s">
        <v>252</v>
      </c>
      <c r="B185" s="66" t="s">
        <v>253</v>
      </c>
      <c r="C185" s="150"/>
      <c r="E185" s="54"/>
      <c r="F185" s="157">
        <f t="shared" si="28"/>
        <v>0</v>
      </c>
      <c r="G185" s="52"/>
      <c r="H185" s="24"/>
      <c r="L185" s="24"/>
      <c r="M185" s="24"/>
      <c r="N185" s="56"/>
    </row>
    <row r="186" spans="1:14" outlineLevel="1" x14ac:dyDescent="0.25">
      <c r="A186" s="26" t="s">
        <v>254</v>
      </c>
      <c r="B186" s="66" t="s">
        <v>255</v>
      </c>
      <c r="C186" s="150"/>
      <c r="E186" s="54"/>
      <c r="F186" s="157">
        <f t="shared" si="28"/>
        <v>0</v>
      </c>
      <c r="G186" s="52"/>
      <c r="H186" s="24"/>
      <c r="L186" s="24"/>
      <c r="M186" s="24"/>
      <c r="N186" s="56"/>
    </row>
    <row r="187" spans="1:14" outlineLevel="1" x14ac:dyDescent="0.25">
      <c r="A187" s="26" t="s">
        <v>256</v>
      </c>
      <c r="B187" s="66" t="s">
        <v>257</v>
      </c>
      <c r="C187" s="150"/>
      <c r="E187" s="54"/>
      <c r="F187" s="157">
        <f t="shared" si="28"/>
        <v>0</v>
      </c>
      <c r="G187" s="52"/>
      <c r="H187" s="24"/>
      <c r="L187" s="24"/>
      <c r="M187" s="24"/>
      <c r="N187" s="56"/>
    </row>
    <row r="188" spans="1:14" outlineLevel="1" x14ac:dyDescent="0.25">
      <c r="A188" s="26" t="s">
        <v>258</v>
      </c>
      <c r="B188" s="66"/>
      <c r="E188" s="54"/>
      <c r="F188" s="52"/>
      <c r="G188" s="52"/>
      <c r="H188" s="24"/>
      <c r="L188" s="24"/>
      <c r="M188" s="24"/>
      <c r="N188" s="56"/>
    </row>
    <row r="189" spans="1:14" outlineLevel="1" x14ac:dyDescent="0.25">
      <c r="A189" s="26" t="s">
        <v>259</v>
      </c>
      <c r="B189" s="66"/>
      <c r="E189" s="54"/>
      <c r="F189" s="52"/>
      <c r="G189" s="52"/>
      <c r="H189" s="24"/>
      <c r="L189" s="24"/>
      <c r="M189" s="24"/>
      <c r="N189" s="56"/>
    </row>
    <row r="190" spans="1:14" outlineLevel="1" x14ac:dyDescent="0.25">
      <c r="A190" s="26" t="s">
        <v>260</v>
      </c>
      <c r="B190" s="66"/>
      <c r="E190" s="54"/>
      <c r="F190" s="52"/>
      <c r="G190" s="52"/>
      <c r="H190" s="24"/>
      <c r="L190" s="24"/>
      <c r="M190" s="24"/>
      <c r="N190" s="56"/>
    </row>
    <row r="191" spans="1:14" outlineLevel="1" x14ac:dyDescent="0.25">
      <c r="A191" s="26" t="s">
        <v>261</v>
      </c>
      <c r="B191" s="55"/>
      <c r="E191" s="54"/>
      <c r="F191" s="52"/>
      <c r="G191" s="52"/>
      <c r="H191" s="24"/>
      <c r="L191" s="24"/>
      <c r="M191" s="24"/>
      <c r="N191" s="56"/>
    </row>
    <row r="192" spans="1:14" ht="15" customHeight="1" x14ac:dyDescent="0.25">
      <c r="A192" s="45"/>
      <c r="B192" s="46" t="s">
        <v>262</v>
      </c>
      <c r="C192" s="45" t="s">
        <v>65</v>
      </c>
      <c r="D192" s="45"/>
      <c r="E192" s="47"/>
      <c r="F192" s="48" t="s">
        <v>234</v>
      </c>
      <c r="G192" s="48"/>
      <c r="H192" s="24"/>
      <c r="L192" s="24"/>
      <c r="M192" s="24"/>
      <c r="N192" s="56"/>
    </row>
    <row r="193" spans="1:14" x14ac:dyDescent="0.25">
      <c r="A193" s="26" t="s">
        <v>263</v>
      </c>
      <c r="B193" s="43" t="s">
        <v>264</v>
      </c>
      <c r="C193" s="150">
        <f>C174</f>
        <v>19.773358829999999</v>
      </c>
      <c r="E193" s="51"/>
      <c r="F193" s="157">
        <f t="shared" ref="F193:F206" si="29">IF($C$208=0,"",IF(C193="[for completion]","",C193/$C$208))</f>
        <v>1</v>
      </c>
      <c r="G193" s="52"/>
      <c r="H193" s="24"/>
      <c r="L193" s="24"/>
      <c r="M193" s="24"/>
      <c r="N193" s="56"/>
    </row>
    <row r="194" spans="1:14" x14ac:dyDescent="0.25">
      <c r="A194" s="26" t="s">
        <v>265</v>
      </c>
      <c r="B194" s="43" t="s">
        <v>266</v>
      </c>
      <c r="C194" s="150">
        <v>0</v>
      </c>
      <c r="E194" s="54"/>
      <c r="F194" s="157">
        <f t="shared" si="29"/>
        <v>0</v>
      </c>
      <c r="G194" s="54"/>
      <c r="H194" s="24"/>
      <c r="L194" s="24"/>
      <c r="M194" s="24"/>
      <c r="N194" s="56"/>
    </row>
    <row r="195" spans="1:14" x14ac:dyDescent="0.25">
      <c r="A195" s="26" t="s">
        <v>267</v>
      </c>
      <c r="B195" s="43" t="s">
        <v>268</v>
      </c>
      <c r="C195" s="204">
        <v>0</v>
      </c>
      <c r="E195" s="54"/>
      <c r="F195" s="157">
        <f t="shared" si="29"/>
        <v>0</v>
      </c>
      <c r="G195" s="54"/>
      <c r="H195" s="24"/>
      <c r="L195" s="24"/>
      <c r="M195" s="24"/>
      <c r="N195" s="56"/>
    </row>
    <row r="196" spans="1:14" x14ac:dyDescent="0.25">
      <c r="A196" s="26" t="s">
        <v>269</v>
      </c>
      <c r="B196" s="43" t="s">
        <v>270</v>
      </c>
      <c r="C196" s="204">
        <v>0</v>
      </c>
      <c r="E196" s="54"/>
      <c r="F196" s="157">
        <f t="shared" si="29"/>
        <v>0</v>
      </c>
      <c r="G196" s="54"/>
      <c r="H196" s="24"/>
      <c r="L196" s="24"/>
      <c r="M196" s="24"/>
      <c r="N196" s="56"/>
    </row>
    <row r="197" spans="1:14" x14ac:dyDescent="0.25">
      <c r="A197" s="26" t="s">
        <v>271</v>
      </c>
      <c r="B197" s="43" t="s">
        <v>272</v>
      </c>
      <c r="C197" s="204">
        <v>0</v>
      </c>
      <c r="E197" s="54"/>
      <c r="F197" s="157">
        <f t="shared" si="29"/>
        <v>0</v>
      </c>
      <c r="G197" s="54"/>
      <c r="H197" s="24"/>
      <c r="L197" s="24"/>
      <c r="M197" s="24"/>
      <c r="N197" s="56"/>
    </row>
    <row r="198" spans="1:14" x14ac:dyDescent="0.25">
      <c r="A198" s="26" t="s">
        <v>273</v>
      </c>
      <c r="B198" s="43" t="s">
        <v>274</v>
      </c>
      <c r="C198" s="204">
        <v>0</v>
      </c>
      <c r="E198" s="54"/>
      <c r="F198" s="157">
        <f t="shared" si="29"/>
        <v>0</v>
      </c>
      <c r="G198" s="54"/>
      <c r="H198" s="24"/>
      <c r="L198" s="24"/>
      <c r="M198" s="24"/>
      <c r="N198" s="56"/>
    </row>
    <row r="199" spans="1:14" x14ac:dyDescent="0.25">
      <c r="A199" s="26" t="s">
        <v>275</v>
      </c>
      <c r="B199" s="43" t="s">
        <v>276</v>
      </c>
      <c r="C199" s="204">
        <v>0</v>
      </c>
      <c r="E199" s="54"/>
      <c r="F199" s="157">
        <f t="shared" si="29"/>
        <v>0</v>
      </c>
      <c r="G199" s="54"/>
      <c r="H199" s="24"/>
      <c r="L199" s="24"/>
      <c r="M199" s="24"/>
      <c r="N199" s="56"/>
    </row>
    <row r="200" spans="1:14" x14ac:dyDescent="0.25">
      <c r="A200" s="26" t="s">
        <v>277</v>
      </c>
      <c r="B200" s="43" t="s">
        <v>12</v>
      </c>
      <c r="C200" s="204">
        <v>0</v>
      </c>
      <c r="E200" s="54"/>
      <c r="F200" s="157">
        <f t="shared" si="29"/>
        <v>0</v>
      </c>
      <c r="G200" s="54"/>
      <c r="H200" s="24"/>
      <c r="L200" s="24"/>
      <c r="M200" s="24"/>
      <c r="N200" s="56"/>
    </row>
    <row r="201" spans="1:14" x14ac:dyDescent="0.25">
      <c r="A201" s="26" t="s">
        <v>278</v>
      </c>
      <c r="B201" s="43" t="s">
        <v>279</v>
      </c>
      <c r="C201" s="204">
        <v>0</v>
      </c>
      <c r="E201" s="54"/>
      <c r="F201" s="157">
        <f t="shared" si="29"/>
        <v>0</v>
      </c>
      <c r="G201" s="54"/>
      <c r="H201" s="24"/>
      <c r="L201" s="24"/>
      <c r="M201" s="24"/>
      <c r="N201" s="56"/>
    </row>
    <row r="202" spans="1:14" x14ac:dyDescent="0.25">
      <c r="A202" s="26" t="s">
        <v>280</v>
      </c>
      <c r="B202" s="43" t="s">
        <v>281</v>
      </c>
      <c r="C202" s="204">
        <v>0</v>
      </c>
      <c r="E202" s="54"/>
      <c r="F202" s="157">
        <f t="shared" si="29"/>
        <v>0</v>
      </c>
      <c r="G202" s="54"/>
      <c r="H202" s="24"/>
      <c r="L202" s="24"/>
      <c r="M202" s="24"/>
      <c r="N202" s="56"/>
    </row>
    <row r="203" spans="1:14" x14ac:dyDescent="0.25">
      <c r="A203" s="26" t="s">
        <v>282</v>
      </c>
      <c r="B203" s="43" t="s">
        <v>283</v>
      </c>
      <c r="C203" s="204">
        <v>0</v>
      </c>
      <c r="E203" s="54"/>
      <c r="F203" s="157">
        <f t="shared" si="29"/>
        <v>0</v>
      </c>
      <c r="G203" s="54"/>
      <c r="H203" s="24"/>
      <c r="L203" s="24"/>
      <c r="M203" s="24"/>
      <c r="N203" s="56"/>
    </row>
    <row r="204" spans="1:14" x14ac:dyDescent="0.25">
      <c r="A204" s="26" t="s">
        <v>284</v>
      </c>
      <c r="B204" s="43" t="s">
        <v>285</v>
      </c>
      <c r="C204" s="204">
        <v>0</v>
      </c>
      <c r="E204" s="54"/>
      <c r="F204" s="157">
        <f t="shared" si="29"/>
        <v>0</v>
      </c>
      <c r="G204" s="54"/>
      <c r="H204" s="24"/>
      <c r="L204" s="24"/>
      <c r="M204" s="24"/>
      <c r="N204" s="56"/>
    </row>
    <row r="205" spans="1:14" x14ac:dyDescent="0.25">
      <c r="A205" s="26" t="s">
        <v>286</v>
      </c>
      <c r="B205" s="43" t="s">
        <v>287</v>
      </c>
      <c r="C205" s="204">
        <v>0</v>
      </c>
      <c r="E205" s="54"/>
      <c r="F205" s="157">
        <f t="shared" si="29"/>
        <v>0</v>
      </c>
      <c r="G205" s="54"/>
      <c r="H205" s="24"/>
      <c r="L205" s="24"/>
      <c r="M205" s="24"/>
      <c r="N205" s="56"/>
    </row>
    <row r="206" spans="1:14" x14ac:dyDescent="0.25">
      <c r="A206" s="26" t="s">
        <v>288</v>
      </c>
      <c r="B206" s="43" t="s">
        <v>98</v>
      </c>
      <c r="C206" s="204">
        <v>0</v>
      </c>
      <c r="E206" s="54"/>
      <c r="F206" s="157">
        <f t="shared" si="29"/>
        <v>0</v>
      </c>
      <c r="G206" s="54"/>
      <c r="H206" s="24"/>
      <c r="L206" s="24"/>
      <c r="M206" s="24"/>
      <c r="N206" s="56"/>
    </row>
    <row r="207" spans="1:14" x14ac:dyDescent="0.25">
      <c r="A207" s="26" t="s">
        <v>289</v>
      </c>
      <c r="B207" s="53" t="s">
        <v>290</v>
      </c>
      <c r="C207" s="204">
        <v>0</v>
      </c>
      <c r="E207" s="54"/>
      <c r="F207" s="157"/>
      <c r="G207" s="54"/>
      <c r="H207" s="24"/>
      <c r="L207" s="24"/>
      <c r="M207" s="24"/>
      <c r="N207" s="56"/>
    </row>
    <row r="208" spans="1:14" x14ac:dyDescent="0.25">
      <c r="A208" s="26" t="s">
        <v>291</v>
      </c>
      <c r="B208" s="60" t="s">
        <v>100</v>
      </c>
      <c r="C208" s="152">
        <f>SUM(C193:C206)</f>
        <v>19.773358829999999</v>
      </c>
      <c r="D208" s="43"/>
      <c r="E208" s="54"/>
      <c r="F208" s="158">
        <f>SUM(F193:F206)</f>
        <v>1</v>
      </c>
      <c r="G208" s="54"/>
      <c r="H208" s="24"/>
      <c r="L208" s="24"/>
      <c r="M208" s="24"/>
      <c r="N208" s="56"/>
    </row>
    <row r="209" spans="1:14" outlineLevel="1" x14ac:dyDescent="0.25">
      <c r="A209" s="26" t="s">
        <v>292</v>
      </c>
      <c r="B209" s="55" t="s">
        <v>102</v>
      </c>
      <c r="C209" s="150"/>
      <c r="E209" s="54"/>
      <c r="F209" s="157">
        <f>IF($C$208=0,"",IF(C209="[for completion]","",C209/$C$208))</f>
        <v>0</v>
      </c>
      <c r="G209" s="54"/>
      <c r="H209" s="24"/>
      <c r="L209" s="24"/>
      <c r="M209" s="24"/>
      <c r="N209" s="56"/>
    </row>
    <row r="210" spans="1:14" outlineLevel="1" x14ac:dyDescent="0.25">
      <c r="A210" s="26" t="s">
        <v>293</v>
      </c>
      <c r="B210" s="55" t="s">
        <v>102</v>
      </c>
      <c r="C210" s="150"/>
      <c r="E210" s="54"/>
      <c r="F210" s="157">
        <f t="shared" ref="F210:F215" si="30">IF($C$208=0,"",IF(C210="[for completion]","",C210/$C$208))</f>
        <v>0</v>
      </c>
      <c r="G210" s="54"/>
      <c r="H210" s="24"/>
      <c r="L210" s="24"/>
      <c r="M210" s="24"/>
      <c r="N210" s="56"/>
    </row>
    <row r="211" spans="1:14" outlineLevel="1" x14ac:dyDescent="0.25">
      <c r="A211" s="26" t="s">
        <v>294</v>
      </c>
      <c r="B211" s="55" t="s">
        <v>102</v>
      </c>
      <c r="C211" s="150"/>
      <c r="E211" s="54"/>
      <c r="F211" s="157">
        <f t="shared" si="30"/>
        <v>0</v>
      </c>
      <c r="G211" s="54"/>
      <c r="H211" s="24"/>
      <c r="L211" s="24"/>
      <c r="M211" s="24"/>
      <c r="N211" s="56"/>
    </row>
    <row r="212" spans="1:14" outlineLevel="1" x14ac:dyDescent="0.25">
      <c r="A212" s="26" t="s">
        <v>295</v>
      </c>
      <c r="B212" s="55" t="s">
        <v>102</v>
      </c>
      <c r="C212" s="150"/>
      <c r="E212" s="54"/>
      <c r="F212" s="157">
        <f t="shared" si="30"/>
        <v>0</v>
      </c>
      <c r="G212" s="54"/>
      <c r="H212" s="24"/>
      <c r="L212" s="24"/>
      <c r="M212" s="24"/>
      <c r="N212" s="56"/>
    </row>
    <row r="213" spans="1:14" outlineLevel="1" x14ac:dyDescent="0.25">
      <c r="A213" s="26" t="s">
        <v>296</v>
      </c>
      <c r="B213" s="55" t="s">
        <v>102</v>
      </c>
      <c r="C213" s="150"/>
      <c r="E213" s="54"/>
      <c r="F213" s="157">
        <f t="shared" si="30"/>
        <v>0</v>
      </c>
      <c r="G213" s="54"/>
      <c r="H213" s="24"/>
      <c r="L213" s="24"/>
      <c r="M213" s="24"/>
      <c r="N213" s="56"/>
    </row>
    <row r="214" spans="1:14" outlineLevel="1" x14ac:dyDescent="0.25">
      <c r="A214" s="26" t="s">
        <v>297</v>
      </c>
      <c r="B214" s="55" t="s">
        <v>102</v>
      </c>
      <c r="C214" s="150"/>
      <c r="E214" s="54"/>
      <c r="F214" s="157">
        <f t="shared" si="30"/>
        <v>0</v>
      </c>
      <c r="G214" s="54"/>
      <c r="H214" s="24"/>
      <c r="L214" s="24"/>
      <c r="M214" s="24"/>
      <c r="N214" s="56"/>
    </row>
    <row r="215" spans="1:14" outlineLevel="1" x14ac:dyDescent="0.25">
      <c r="A215" s="26" t="s">
        <v>298</v>
      </c>
      <c r="B215" s="55" t="s">
        <v>102</v>
      </c>
      <c r="C215" s="150"/>
      <c r="E215" s="54"/>
      <c r="F215" s="157">
        <f t="shared" si="30"/>
        <v>0</v>
      </c>
      <c r="G215" s="54"/>
      <c r="H215" s="24"/>
      <c r="L215" s="24"/>
      <c r="M215" s="24"/>
      <c r="N215" s="56"/>
    </row>
    <row r="216" spans="1:14" ht="15" customHeight="1" x14ac:dyDescent="0.25">
      <c r="A216" s="45"/>
      <c r="B216" s="46" t="s">
        <v>299</v>
      </c>
      <c r="C216" s="45" t="s">
        <v>65</v>
      </c>
      <c r="D216" s="45"/>
      <c r="E216" s="47"/>
      <c r="F216" s="48" t="s">
        <v>88</v>
      </c>
      <c r="G216" s="48" t="s">
        <v>221</v>
      </c>
      <c r="H216" s="24"/>
      <c r="L216" s="24"/>
      <c r="M216" s="24"/>
      <c r="N216" s="56"/>
    </row>
    <row r="217" spans="1:14" x14ac:dyDescent="0.25">
      <c r="A217" s="26" t="s">
        <v>300</v>
      </c>
      <c r="B217" s="22" t="s">
        <v>301</v>
      </c>
      <c r="C217" s="150">
        <f>C193</f>
        <v>19.773358829999999</v>
      </c>
      <c r="E217" s="64"/>
      <c r="F217" s="157">
        <f>IF($C$38=0,"",IF(C217="[for completion]","",IF(C217="","",C217/$C$38)))</f>
        <v>1.273337411258369E-3</v>
      </c>
      <c r="G217" s="157">
        <f>IF($C$39=0,"",IF(C217="[for completion]","",IF(C217="","",C217/$C$39)))</f>
        <v>2.2533742256410257E-3</v>
      </c>
      <c r="H217" s="24"/>
      <c r="L217" s="24"/>
      <c r="M217" s="24"/>
      <c r="N217" s="56"/>
    </row>
    <row r="218" spans="1:14" x14ac:dyDescent="0.25">
      <c r="A218" s="26" t="s">
        <v>302</v>
      </c>
      <c r="B218" s="22" t="s">
        <v>303</v>
      </c>
      <c r="C218" s="150">
        <v>0</v>
      </c>
      <c r="E218" s="64"/>
      <c r="F218" s="157">
        <f t="shared" ref="F218:F219" si="31">IF($C$38=0,"",IF(C218="[for completion]","",IF(C218="","",C218/$C$38)))</f>
        <v>0</v>
      </c>
      <c r="G218" s="157">
        <f t="shared" ref="G218:G219" si="32">IF($C$39=0,"",IF(C218="[for completion]","",IF(C218="","",C218/$C$39)))</f>
        <v>0</v>
      </c>
      <c r="H218" s="24"/>
      <c r="L218" s="24"/>
      <c r="M218" s="24"/>
      <c r="N218" s="56"/>
    </row>
    <row r="219" spans="1:14" x14ac:dyDescent="0.25">
      <c r="A219" s="26" t="s">
        <v>304</v>
      </c>
      <c r="B219" s="22" t="s">
        <v>98</v>
      </c>
      <c r="C219" s="150">
        <v>0</v>
      </c>
      <c r="E219" s="64"/>
      <c r="F219" s="157">
        <f t="shared" si="31"/>
        <v>0</v>
      </c>
      <c r="G219" s="157">
        <f t="shared" si="32"/>
        <v>0</v>
      </c>
      <c r="H219" s="24"/>
      <c r="L219" s="24"/>
      <c r="M219" s="24"/>
      <c r="N219" s="56"/>
    </row>
    <row r="220" spans="1:14" x14ac:dyDescent="0.25">
      <c r="A220" s="26" t="s">
        <v>305</v>
      </c>
      <c r="B220" s="60" t="s">
        <v>100</v>
      </c>
      <c r="C220" s="150">
        <f>SUM(C217:C219)</f>
        <v>19.773358829999999</v>
      </c>
      <c r="E220" s="64"/>
      <c r="F220" s="144">
        <f>SUM(F217:F219)</f>
        <v>1.273337411258369E-3</v>
      </c>
      <c r="G220" s="144">
        <f>SUM(G217:G219)</f>
        <v>2.2533742256410257E-3</v>
      </c>
      <c r="H220" s="24"/>
      <c r="L220" s="24"/>
      <c r="M220" s="24"/>
      <c r="N220" s="56"/>
    </row>
    <row r="221" spans="1:14" outlineLevel="1" x14ac:dyDescent="0.25">
      <c r="A221" s="26" t="s">
        <v>306</v>
      </c>
      <c r="B221" s="55" t="s">
        <v>102</v>
      </c>
      <c r="C221" s="150"/>
      <c r="E221" s="64"/>
      <c r="F221" s="157" t="str">
        <f t="shared" ref="F221:F227" si="33">IF($C$38=0,"",IF(C221="[for completion]","",IF(C221="","",C221/$C$38)))</f>
        <v/>
      </c>
      <c r="G221" s="157" t="str">
        <f t="shared" ref="G221:G227" si="34">IF($C$39=0,"",IF(C221="[for completion]","",IF(C221="","",C221/$C$39)))</f>
        <v/>
      </c>
      <c r="H221" s="24"/>
      <c r="L221" s="24"/>
      <c r="M221" s="24"/>
      <c r="N221" s="56"/>
    </row>
    <row r="222" spans="1:14" outlineLevel="1" x14ac:dyDescent="0.25">
      <c r="A222" s="26" t="s">
        <v>307</v>
      </c>
      <c r="B222" s="55" t="s">
        <v>102</v>
      </c>
      <c r="C222" s="150"/>
      <c r="E222" s="64"/>
      <c r="F222" s="157" t="str">
        <f t="shared" si="33"/>
        <v/>
      </c>
      <c r="G222" s="157" t="str">
        <f t="shared" si="34"/>
        <v/>
      </c>
      <c r="H222" s="24"/>
      <c r="L222" s="24"/>
      <c r="M222" s="24"/>
      <c r="N222" s="56"/>
    </row>
    <row r="223" spans="1:14" outlineLevel="1" x14ac:dyDescent="0.25">
      <c r="A223" s="26" t="s">
        <v>308</v>
      </c>
      <c r="B223" s="55" t="s">
        <v>102</v>
      </c>
      <c r="C223" s="150"/>
      <c r="E223" s="64"/>
      <c r="F223" s="157" t="str">
        <f t="shared" si="33"/>
        <v/>
      </c>
      <c r="G223" s="157" t="str">
        <f t="shared" si="34"/>
        <v/>
      </c>
      <c r="H223" s="24"/>
      <c r="L223" s="24"/>
      <c r="M223" s="24"/>
      <c r="N223" s="56"/>
    </row>
    <row r="224" spans="1:14" outlineLevel="1" x14ac:dyDescent="0.25">
      <c r="A224" s="26" t="s">
        <v>309</v>
      </c>
      <c r="B224" s="55" t="s">
        <v>102</v>
      </c>
      <c r="C224" s="150"/>
      <c r="E224" s="64"/>
      <c r="F224" s="157" t="str">
        <f t="shared" si="33"/>
        <v/>
      </c>
      <c r="G224" s="157" t="str">
        <f t="shared" si="34"/>
        <v/>
      </c>
      <c r="H224" s="24"/>
      <c r="L224" s="24"/>
      <c r="M224" s="24"/>
      <c r="N224" s="56"/>
    </row>
    <row r="225" spans="1:14" outlineLevel="1" x14ac:dyDescent="0.25">
      <c r="A225" s="26" t="s">
        <v>310</v>
      </c>
      <c r="B225" s="55" t="s">
        <v>102</v>
      </c>
      <c r="C225" s="150"/>
      <c r="E225" s="64"/>
      <c r="F225" s="157" t="str">
        <f t="shared" si="33"/>
        <v/>
      </c>
      <c r="G225" s="157" t="str">
        <f t="shared" si="34"/>
        <v/>
      </c>
      <c r="H225" s="24"/>
      <c r="L225" s="24"/>
      <c r="M225" s="24"/>
    </row>
    <row r="226" spans="1:14" outlineLevel="1" x14ac:dyDescent="0.25">
      <c r="A226" s="26" t="s">
        <v>311</v>
      </c>
      <c r="B226" s="55" t="s">
        <v>102</v>
      </c>
      <c r="C226" s="150"/>
      <c r="E226" s="43"/>
      <c r="F226" s="157" t="str">
        <f t="shared" si="33"/>
        <v/>
      </c>
      <c r="G226" s="157" t="str">
        <f t="shared" si="34"/>
        <v/>
      </c>
      <c r="H226" s="24"/>
      <c r="L226" s="24"/>
      <c r="M226" s="24"/>
    </row>
    <row r="227" spans="1:14" outlineLevel="1" x14ac:dyDescent="0.25">
      <c r="A227" s="26" t="s">
        <v>312</v>
      </c>
      <c r="B227" s="55" t="s">
        <v>102</v>
      </c>
      <c r="C227" s="150"/>
      <c r="E227" s="64"/>
      <c r="F227" s="157" t="str">
        <f t="shared" si="33"/>
        <v/>
      </c>
      <c r="G227" s="157" t="str">
        <f t="shared" si="34"/>
        <v/>
      </c>
      <c r="H227" s="24"/>
      <c r="L227" s="24"/>
      <c r="M227" s="24"/>
    </row>
    <row r="228" spans="1:14" ht="15" customHeight="1" x14ac:dyDescent="0.25">
      <c r="A228" s="45"/>
      <c r="B228" s="46" t="s">
        <v>313</v>
      </c>
      <c r="C228" s="45"/>
      <c r="D228" s="45"/>
      <c r="E228" s="47"/>
      <c r="F228" s="48"/>
      <c r="G228" s="48"/>
      <c r="H228" s="24"/>
      <c r="L228" s="24"/>
      <c r="M228" s="24"/>
    </row>
    <row r="229" spans="1:14" ht="30" x14ac:dyDescent="0.25">
      <c r="A229" s="26" t="s">
        <v>314</v>
      </c>
      <c r="B229" s="43" t="s">
        <v>315</v>
      </c>
      <c r="C229" s="316" t="s">
        <v>2633</v>
      </c>
      <c r="H229" s="24"/>
      <c r="L229" s="24"/>
      <c r="M229" s="24"/>
    </row>
    <row r="230" spans="1:14" ht="15" customHeight="1" x14ac:dyDescent="0.25">
      <c r="A230" s="45"/>
      <c r="B230" s="46" t="s">
        <v>316</v>
      </c>
      <c r="C230" s="45"/>
      <c r="D230" s="45"/>
      <c r="E230" s="47"/>
      <c r="F230" s="48"/>
      <c r="G230" s="48"/>
      <c r="H230" s="24"/>
      <c r="L230" s="24"/>
      <c r="M230" s="24"/>
    </row>
    <row r="231" spans="1:14" x14ac:dyDescent="0.25">
      <c r="A231" s="26" t="s">
        <v>11</v>
      </c>
      <c r="B231" s="26" t="s">
        <v>1372</v>
      </c>
      <c r="C231" s="150">
        <f>C53+C164</f>
        <v>16533.99274446</v>
      </c>
      <c r="E231" s="43"/>
      <c r="H231" s="24"/>
      <c r="L231" s="24"/>
      <c r="M231" s="24"/>
    </row>
    <row r="232" spans="1:14" x14ac:dyDescent="0.25">
      <c r="A232" s="26" t="s">
        <v>317</v>
      </c>
      <c r="B232" s="67" t="s">
        <v>318</v>
      </c>
      <c r="C232" s="204" t="s">
        <v>2634</v>
      </c>
      <c r="E232" s="43"/>
      <c r="H232" s="24"/>
      <c r="L232" s="24"/>
      <c r="M232" s="24"/>
    </row>
    <row r="233" spans="1:14" x14ac:dyDescent="0.25">
      <c r="A233" s="26" t="s">
        <v>319</v>
      </c>
      <c r="B233" s="67" t="s">
        <v>320</v>
      </c>
      <c r="C233" s="204" t="s">
        <v>2635</v>
      </c>
      <c r="E233" s="43"/>
      <c r="H233" s="24"/>
      <c r="L233" s="24"/>
      <c r="M233" s="24"/>
    </row>
    <row r="234" spans="1:14" outlineLevel="1" x14ac:dyDescent="0.25">
      <c r="A234" s="26" t="s">
        <v>321</v>
      </c>
      <c r="B234" s="41" t="s">
        <v>322</v>
      </c>
      <c r="C234" s="152"/>
      <c r="D234" s="43"/>
      <c r="E234" s="43"/>
      <c r="H234" s="24"/>
      <c r="L234" s="24"/>
      <c r="M234" s="24"/>
    </row>
    <row r="235" spans="1:14" outlineLevel="1" x14ac:dyDescent="0.25">
      <c r="A235" s="26" t="s">
        <v>323</v>
      </c>
      <c r="B235" s="41" t="s">
        <v>324</v>
      </c>
      <c r="C235" s="152"/>
      <c r="D235" s="43"/>
      <c r="E235" s="43"/>
      <c r="H235" s="24"/>
      <c r="L235" s="24"/>
      <c r="M235" s="24"/>
    </row>
    <row r="236" spans="1:14" outlineLevel="1" x14ac:dyDescent="0.25">
      <c r="A236" s="26" t="s">
        <v>325</v>
      </c>
      <c r="B236" s="41" t="s">
        <v>326</v>
      </c>
      <c r="C236" s="220"/>
      <c r="D236" s="43"/>
      <c r="E236" s="43"/>
      <c r="H236" s="24"/>
      <c r="L236" s="24"/>
      <c r="M236" s="24"/>
    </row>
    <row r="237" spans="1:14" outlineLevel="1" x14ac:dyDescent="0.25">
      <c r="A237" s="26" t="s">
        <v>327</v>
      </c>
      <c r="C237" s="43"/>
      <c r="D237" s="43"/>
      <c r="E237" s="43"/>
      <c r="H237" s="24"/>
      <c r="L237" s="24"/>
      <c r="M237" s="24"/>
    </row>
    <row r="238" spans="1:14" outlineLevel="1" x14ac:dyDescent="0.25">
      <c r="A238" s="26" t="s">
        <v>328</v>
      </c>
      <c r="C238" s="43"/>
      <c r="D238" s="43"/>
      <c r="E238" s="43"/>
      <c r="H238" s="24"/>
      <c r="L238" s="24"/>
      <c r="M238" s="24"/>
    </row>
    <row r="239" spans="1:14" outlineLevel="1" x14ac:dyDescent="0.25">
      <c r="A239" s="45"/>
      <c r="B239" s="46" t="s">
        <v>2277</v>
      </c>
      <c r="C239" s="45"/>
      <c r="D239" s="45"/>
      <c r="E239" s="47"/>
      <c r="F239" s="48"/>
      <c r="G239" s="48"/>
      <c r="H239" s="24"/>
      <c r="K239" s="68"/>
      <c r="L239" s="68"/>
      <c r="M239" s="68"/>
      <c r="N239" s="68"/>
    </row>
    <row r="240" spans="1:14" ht="30" outlineLevel="1" x14ac:dyDescent="0.25">
      <c r="A240" s="26" t="s">
        <v>1567</v>
      </c>
      <c r="B240" s="26" t="s">
        <v>2202</v>
      </c>
      <c r="C240" s="223" t="s">
        <v>2636</v>
      </c>
      <c r="D240" s="217"/>
      <c r="E240"/>
      <c r="F240"/>
      <c r="G240"/>
      <c r="H240" s="24"/>
      <c r="K240" s="68"/>
      <c r="L240" s="68"/>
      <c r="M240" s="68"/>
      <c r="N240" s="68"/>
    </row>
    <row r="241" spans="1:14" ht="30" outlineLevel="1" x14ac:dyDescent="0.25">
      <c r="A241" s="26" t="s">
        <v>1569</v>
      </c>
      <c r="B241" s="26" t="s">
        <v>2244</v>
      </c>
      <c r="C241" s="298" t="s">
        <v>1194</v>
      </c>
      <c r="D241" s="217"/>
      <c r="E241"/>
      <c r="F241"/>
      <c r="G241"/>
      <c r="H241" s="24"/>
      <c r="K241" s="68"/>
      <c r="L241" s="68"/>
      <c r="M241" s="68"/>
      <c r="N241" s="68"/>
    </row>
    <row r="242" spans="1:14" outlineLevel="1" x14ac:dyDescent="0.25">
      <c r="A242" s="26" t="s">
        <v>2200</v>
      </c>
      <c r="B242" s="26" t="s">
        <v>1571</v>
      </c>
      <c r="C242" s="298" t="s">
        <v>1194</v>
      </c>
      <c r="D242" s="217"/>
      <c r="E242"/>
      <c r="F242"/>
      <c r="G242"/>
      <c r="H242" s="24"/>
      <c r="K242" s="68"/>
      <c r="L242" s="68"/>
      <c r="M242" s="68"/>
      <c r="N242" s="68"/>
    </row>
    <row r="243" spans="1:14" outlineLevel="1" x14ac:dyDescent="0.25">
      <c r="A243" s="234" t="s">
        <v>2201</v>
      </c>
      <c r="B243" s="26" t="s">
        <v>1568</v>
      </c>
      <c r="C243" s="223" t="s">
        <v>1194</v>
      </c>
      <c r="D243" s="217"/>
      <c r="E243"/>
      <c r="F243"/>
      <c r="G243"/>
      <c r="H243" s="24"/>
      <c r="K243" s="68"/>
      <c r="L243" s="68"/>
      <c r="M243" s="68"/>
      <c r="N243" s="68"/>
    </row>
    <row r="244" spans="1:14" outlineLevel="1" x14ac:dyDescent="0.25">
      <c r="A244" s="26" t="s">
        <v>1572</v>
      </c>
      <c r="D244" s="217"/>
      <c r="E244"/>
      <c r="F244"/>
      <c r="G244"/>
      <c r="H244" s="24"/>
      <c r="K244" s="68"/>
      <c r="L244" s="68"/>
      <c r="M244" s="68"/>
      <c r="N244" s="68"/>
    </row>
    <row r="245" spans="1:14" outlineLevel="1" x14ac:dyDescent="0.25">
      <c r="A245" s="234" t="s">
        <v>1573</v>
      </c>
      <c r="D245" s="217"/>
      <c r="E245"/>
      <c r="F245"/>
      <c r="G245"/>
      <c r="H245" s="24"/>
      <c r="K245" s="68"/>
      <c r="L245" s="68"/>
      <c r="M245" s="68"/>
      <c r="N245" s="68"/>
    </row>
    <row r="246" spans="1:14" outlineLevel="1" x14ac:dyDescent="0.25">
      <c r="A246" s="234" t="s">
        <v>1570</v>
      </c>
      <c r="D246" s="217"/>
      <c r="E246"/>
      <c r="F246"/>
      <c r="G246"/>
      <c r="H246" s="24"/>
      <c r="K246" s="68"/>
      <c r="L246" s="68"/>
      <c r="M246" s="68"/>
      <c r="N246" s="68"/>
    </row>
    <row r="247" spans="1:14" outlineLevel="1" x14ac:dyDescent="0.25">
      <c r="A247" s="234" t="s">
        <v>1574</v>
      </c>
      <c r="D247" s="217"/>
      <c r="E247"/>
      <c r="F247"/>
      <c r="G247"/>
      <c r="H247" s="24"/>
      <c r="K247" s="68"/>
      <c r="L247" s="68"/>
      <c r="M247" s="68"/>
      <c r="N247" s="68"/>
    </row>
    <row r="248" spans="1:14" outlineLevel="1" x14ac:dyDescent="0.25">
      <c r="A248" s="234" t="s">
        <v>1575</v>
      </c>
      <c r="D248" s="217"/>
      <c r="E248"/>
      <c r="F248"/>
      <c r="G248"/>
      <c r="H248" s="24"/>
      <c r="K248" s="68"/>
      <c r="L248" s="68"/>
      <c r="M248" s="68"/>
      <c r="N248" s="68"/>
    </row>
    <row r="249" spans="1:14" outlineLevel="1" x14ac:dyDescent="0.25">
      <c r="A249" s="234" t="s">
        <v>1576</v>
      </c>
      <c r="D249" s="217"/>
      <c r="E249"/>
      <c r="F249"/>
      <c r="G249"/>
      <c r="H249" s="24"/>
      <c r="K249" s="68"/>
      <c r="L249" s="68"/>
      <c r="M249" s="68"/>
      <c r="N249" s="68"/>
    </row>
    <row r="250" spans="1:14" outlineLevel="1" x14ac:dyDescent="0.25">
      <c r="A250" s="234" t="s">
        <v>1577</v>
      </c>
      <c r="D250" s="217"/>
      <c r="E250"/>
      <c r="F250"/>
      <c r="G250"/>
      <c r="H250" s="24"/>
      <c r="K250" s="68"/>
      <c r="L250" s="68"/>
      <c r="M250" s="68"/>
      <c r="N250" s="68"/>
    </row>
    <row r="251" spans="1:14" outlineLevel="1" x14ac:dyDescent="0.25">
      <c r="A251" s="234" t="s">
        <v>1578</v>
      </c>
      <c r="D251" s="217"/>
      <c r="E251"/>
      <c r="F251"/>
      <c r="G251"/>
      <c r="H251" s="24"/>
      <c r="K251" s="68"/>
      <c r="L251" s="68"/>
      <c r="M251" s="68"/>
      <c r="N251" s="68"/>
    </row>
    <row r="252" spans="1:14" outlineLevel="1" x14ac:dyDescent="0.25">
      <c r="A252" s="234" t="s">
        <v>1579</v>
      </c>
      <c r="D252" s="217"/>
      <c r="E252"/>
      <c r="F252"/>
      <c r="G252"/>
      <c r="H252" s="24"/>
      <c r="K252" s="68"/>
      <c r="L252" s="68"/>
      <c r="M252" s="68"/>
      <c r="N252" s="68"/>
    </row>
    <row r="253" spans="1:14" outlineLevel="1" x14ac:dyDescent="0.25">
      <c r="A253" s="234" t="s">
        <v>1580</v>
      </c>
      <c r="D253" s="217"/>
      <c r="E253"/>
      <c r="F253"/>
      <c r="G253"/>
      <c r="H253" s="24"/>
      <c r="K253" s="68"/>
      <c r="L253" s="68"/>
      <c r="M253" s="68"/>
      <c r="N253" s="68"/>
    </row>
    <row r="254" spans="1:14" outlineLevel="1" x14ac:dyDescent="0.25">
      <c r="A254" s="234" t="s">
        <v>1581</v>
      </c>
      <c r="D254" s="217"/>
      <c r="E254"/>
      <c r="F254"/>
      <c r="G254"/>
      <c r="H254" s="24"/>
      <c r="K254" s="68"/>
      <c r="L254" s="68"/>
      <c r="M254" s="68"/>
      <c r="N254" s="68"/>
    </row>
    <row r="255" spans="1:14" outlineLevel="1" x14ac:dyDescent="0.25">
      <c r="A255" s="234" t="s">
        <v>1582</v>
      </c>
      <c r="D255" s="217"/>
      <c r="E255"/>
      <c r="F255"/>
      <c r="G255"/>
      <c r="H255" s="24"/>
      <c r="K255" s="68"/>
      <c r="L255" s="68"/>
      <c r="M255" s="68"/>
      <c r="N255" s="68"/>
    </row>
    <row r="256" spans="1:14" outlineLevel="1" x14ac:dyDescent="0.25">
      <c r="A256" s="234" t="s">
        <v>1583</v>
      </c>
      <c r="D256" s="217"/>
      <c r="E256"/>
      <c r="F256"/>
      <c r="G256"/>
      <c r="H256" s="24"/>
      <c r="K256" s="68"/>
      <c r="L256" s="68"/>
      <c r="M256" s="68"/>
      <c r="N256" s="68"/>
    </row>
    <row r="257" spans="1:14" outlineLevel="1" x14ac:dyDescent="0.25">
      <c r="A257" s="234" t="s">
        <v>1584</v>
      </c>
      <c r="D257" s="217"/>
      <c r="E257"/>
      <c r="F257"/>
      <c r="G257"/>
      <c r="H257" s="24"/>
      <c r="K257" s="68"/>
      <c r="L257" s="68"/>
      <c r="M257" s="68"/>
      <c r="N257" s="68"/>
    </row>
    <row r="258" spans="1:14" outlineLevel="1" x14ac:dyDescent="0.25">
      <c r="A258" s="234" t="s">
        <v>1585</v>
      </c>
      <c r="D258" s="217"/>
      <c r="E258"/>
      <c r="F258"/>
      <c r="G258"/>
      <c r="H258" s="24"/>
      <c r="K258" s="68"/>
      <c r="L258" s="68"/>
      <c r="M258" s="68"/>
      <c r="N258" s="68"/>
    </row>
    <row r="259" spans="1:14" outlineLevel="1" x14ac:dyDescent="0.25">
      <c r="A259" s="234" t="s">
        <v>1586</v>
      </c>
      <c r="D259" s="217"/>
      <c r="E259"/>
      <c r="F259"/>
      <c r="G259"/>
      <c r="H259" s="24"/>
      <c r="K259" s="68"/>
      <c r="L259" s="68"/>
      <c r="M259" s="68"/>
      <c r="N259" s="68"/>
    </row>
    <row r="260" spans="1:14" outlineLevel="1" x14ac:dyDescent="0.25">
      <c r="A260" s="234" t="s">
        <v>1587</v>
      </c>
      <c r="D260" s="217"/>
      <c r="E260"/>
      <c r="F260"/>
      <c r="G260"/>
      <c r="H260" s="24"/>
      <c r="K260" s="68"/>
      <c r="L260" s="68"/>
      <c r="M260" s="68"/>
      <c r="N260" s="68"/>
    </row>
    <row r="261" spans="1:14" outlineLevel="1" x14ac:dyDescent="0.25">
      <c r="A261" s="234" t="s">
        <v>1588</v>
      </c>
      <c r="D261" s="217"/>
      <c r="E261"/>
      <c r="F261"/>
      <c r="G261"/>
      <c r="H261" s="24"/>
      <c r="K261" s="68"/>
      <c r="L261" s="68"/>
      <c r="M261" s="68"/>
      <c r="N261" s="68"/>
    </row>
    <row r="262" spans="1:14" outlineLevel="1" x14ac:dyDescent="0.25">
      <c r="A262" s="234" t="s">
        <v>1589</v>
      </c>
      <c r="D262" s="217"/>
      <c r="E262"/>
      <c r="F262"/>
      <c r="G262"/>
      <c r="H262" s="24"/>
      <c r="K262" s="68"/>
      <c r="L262" s="68"/>
      <c r="M262" s="68"/>
      <c r="N262" s="68"/>
    </row>
    <row r="263" spans="1:14" outlineLevel="1" x14ac:dyDescent="0.25">
      <c r="A263" s="234" t="s">
        <v>1590</v>
      </c>
      <c r="D263" s="217"/>
      <c r="E263"/>
      <c r="F263"/>
      <c r="G263"/>
      <c r="H263" s="24"/>
      <c r="K263" s="68"/>
      <c r="L263" s="68"/>
      <c r="M263" s="68"/>
      <c r="N263" s="68"/>
    </row>
    <row r="264" spans="1:14" outlineLevel="1" x14ac:dyDescent="0.25">
      <c r="A264" s="234" t="s">
        <v>1591</v>
      </c>
      <c r="D264" s="217"/>
      <c r="E264"/>
      <c r="F264"/>
      <c r="G264"/>
      <c r="H264" s="24"/>
      <c r="K264" s="68"/>
      <c r="L264" s="68"/>
      <c r="M264" s="68"/>
      <c r="N264" s="68"/>
    </row>
    <row r="265" spans="1:14" outlineLevel="1" x14ac:dyDescent="0.25">
      <c r="A265" s="234" t="s">
        <v>1592</v>
      </c>
      <c r="D265" s="217"/>
      <c r="E265"/>
      <c r="F265"/>
      <c r="G265"/>
      <c r="H265" s="24"/>
      <c r="K265" s="68"/>
      <c r="L265" s="68"/>
      <c r="M265" s="68"/>
      <c r="N265" s="68"/>
    </row>
    <row r="266" spans="1:14" outlineLevel="1" x14ac:dyDescent="0.25">
      <c r="A266" s="234" t="s">
        <v>1593</v>
      </c>
      <c r="D266" s="217"/>
      <c r="E266"/>
      <c r="F266"/>
      <c r="G266"/>
      <c r="H266" s="24"/>
      <c r="K266" s="68"/>
      <c r="L266" s="68"/>
      <c r="M266" s="68"/>
      <c r="N266" s="68"/>
    </row>
    <row r="267" spans="1:14" outlineLevel="1" x14ac:dyDescent="0.25">
      <c r="A267" s="234" t="s">
        <v>1594</v>
      </c>
      <c r="D267" s="217"/>
      <c r="E267"/>
      <c r="F267"/>
      <c r="G267"/>
      <c r="H267" s="24"/>
      <c r="K267" s="68"/>
      <c r="L267" s="68"/>
      <c r="M267" s="68"/>
      <c r="N267" s="68"/>
    </row>
    <row r="268" spans="1:14" outlineLevel="1" x14ac:dyDescent="0.25">
      <c r="A268" s="234" t="s">
        <v>1595</v>
      </c>
      <c r="D268" s="217"/>
      <c r="E268"/>
      <c r="F268"/>
      <c r="G268"/>
      <c r="H268" s="24"/>
      <c r="K268" s="68"/>
      <c r="L268" s="68"/>
      <c r="M268" s="68"/>
      <c r="N268" s="68"/>
    </row>
    <row r="269" spans="1:14" outlineLevel="1" x14ac:dyDescent="0.25">
      <c r="A269" s="234" t="s">
        <v>1596</v>
      </c>
      <c r="D269" s="217"/>
      <c r="E269"/>
      <c r="F269"/>
      <c r="G269"/>
      <c r="H269" s="24"/>
      <c r="K269" s="68"/>
      <c r="L269" s="68"/>
      <c r="M269" s="68"/>
      <c r="N269" s="68"/>
    </row>
    <row r="270" spans="1:14" outlineLevel="1" x14ac:dyDescent="0.25">
      <c r="A270" s="234" t="s">
        <v>1597</v>
      </c>
      <c r="D270" s="217"/>
      <c r="E270"/>
      <c r="F270"/>
      <c r="G270"/>
      <c r="H270" s="24"/>
      <c r="K270" s="68"/>
      <c r="L270" s="68"/>
      <c r="M270" s="68"/>
      <c r="N270" s="68"/>
    </row>
    <row r="271" spans="1:14" outlineLevel="1" x14ac:dyDescent="0.25">
      <c r="A271" s="234" t="s">
        <v>1598</v>
      </c>
      <c r="D271" s="217"/>
      <c r="E271"/>
      <c r="F271"/>
      <c r="G271"/>
      <c r="H271" s="24"/>
      <c r="K271" s="68"/>
      <c r="L271" s="68"/>
      <c r="M271" s="68"/>
      <c r="N271" s="68"/>
    </row>
    <row r="272" spans="1:14" outlineLevel="1" x14ac:dyDescent="0.25">
      <c r="A272" s="234" t="s">
        <v>1599</v>
      </c>
      <c r="D272" s="217"/>
      <c r="E272"/>
      <c r="F272"/>
      <c r="G272"/>
      <c r="H272" s="24"/>
      <c r="K272" s="68"/>
      <c r="L272" s="68"/>
      <c r="M272" s="68"/>
      <c r="N272" s="68"/>
    </row>
    <row r="273" spans="1:14" outlineLevel="1" x14ac:dyDescent="0.25">
      <c r="A273" s="234" t="s">
        <v>1600</v>
      </c>
      <c r="D273" s="217"/>
      <c r="E273"/>
      <c r="F273"/>
      <c r="G273"/>
      <c r="H273" s="24"/>
      <c r="K273" s="68"/>
      <c r="L273" s="68"/>
      <c r="M273" s="68"/>
      <c r="N273" s="68"/>
    </row>
    <row r="274" spans="1:14" outlineLevel="1" x14ac:dyDescent="0.25">
      <c r="A274" s="234" t="s">
        <v>1601</v>
      </c>
      <c r="D274" s="217"/>
      <c r="E274"/>
      <c r="F274"/>
      <c r="G274"/>
      <c r="H274" s="24"/>
      <c r="K274" s="68"/>
      <c r="L274" s="68"/>
      <c r="M274" s="68"/>
      <c r="N274" s="68"/>
    </row>
    <row r="275" spans="1:14" outlineLevel="1" x14ac:dyDescent="0.25">
      <c r="A275" s="234" t="s">
        <v>1602</v>
      </c>
      <c r="D275" s="217"/>
      <c r="E275"/>
      <c r="F275"/>
      <c r="G275"/>
      <c r="H275" s="24"/>
      <c r="K275" s="68"/>
      <c r="L275" s="68"/>
      <c r="M275" s="68"/>
      <c r="N275" s="68"/>
    </row>
    <row r="276" spans="1:14" outlineLevel="1" x14ac:dyDescent="0.25">
      <c r="A276" s="234" t="s">
        <v>1603</v>
      </c>
      <c r="D276" s="217"/>
      <c r="E276"/>
      <c r="F276"/>
      <c r="G276"/>
      <c r="H276" s="24"/>
      <c r="K276" s="68"/>
      <c r="L276" s="68"/>
      <c r="M276" s="68"/>
      <c r="N276" s="68"/>
    </row>
    <row r="277" spans="1:14" outlineLevel="1" x14ac:dyDescent="0.25">
      <c r="A277" s="234" t="s">
        <v>1604</v>
      </c>
      <c r="D277" s="217"/>
      <c r="E277"/>
      <c r="F277"/>
      <c r="G277"/>
      <c r="H277" s="24"/>
      <c r="K277" s="68"/>
      <c r="L277" s="68"/>
      <c r="M277" s="68"/>
      <c r="N277" s="68"/>
    </row>
    <row r="278" spans="1:14" outlineLevel="1" x14ac:dyDescent="0.25">
      <c r="A278" s="234" t="s">
        <v>1605</v>
      </c>
      <c r="D278" s="217"/>
      <c r="E278"/>
      <c r="F278"/>
      <c r="G278"/>
      <c r="H278" s="24"/>
      <c r="K278" s="68"/>
      <c r="L278" s="68"/>
      <c r="M278" s="68"/>
      <c r="N278" s="68"/>
    </row>
    <row r="279" spans="1:14" outlineLevel="1" x14ac:dyDescent="0.25">
      <c r="A279" s="234" t="s">
        <v>1606</v>
      </c>
      <c r="D279" s="217"/>
      <c r="E279"/>
      <c r="F279"/>
      <c r="G279"/>
      <c r="H279" s="24"/>
      <c r="K279" s="68"/>
      <c r="L279" s="68"/>
      <c r="M279" s="68"/>
      <c r="N279" s="68"/>
    </row>
    <row r="280" spans="1:14" outlineLevel="1" x14ac:dyDescent="0.25">
      <c r="A280" s="234" t="s">
        <v>1607</v>
      </c>
      <c r="D280" s="217"/>
      <c r="E280"/>
      <c r="F280"/>
      <c r="G280"/>
      <c r="H280" s="24"/>
      <c r="K280" s="68"/>
      <c r="L280" s="68"/>
      <c r="M280" s="68"/>
      <c r="N280" s="68"/>
    </row>
    <row r="281" spans="1:14" outlineLevel="1" x14ac:dyDescent="0.25">
      <c r="A281" s="234" t="s">
        <v>1608</v>
      </c>
      <c r="D281" s="217"/>
      <c r="E281"/>
      <c r="F281"/>
      <c r="G281"/>
      <c r="H281" s="24"/>
      <c r="K281" s="68"/>
      <c r="L281" s="68"/>
      <c r="M281" s="68"/>
      <c r="N281" s="68"/>
    </row>
    <row r="282" spans="1:14" outlineLevel="1" x14ac:dyDescent="0.25">
      <c r="A282" s="234" t="s">
        <v>1609</v>
      </c>
      <c r="D282" s="217"/>
      <c r="E282"/>
      <c r="F282"/>
      <c r="G282"/>
      <c r="H282" s="24"/>
      <c r="K282" s="68"/>
      <c r="L282" s="68"/>
      <c r="M282" s="68"/>
      <c r="N282" s="68"/>
    </row>
    <row r="283" spans="1:14" outlineLevel="1" x14ac:dyDescent="0.25">
      <c r="A283" s="234" t="s">
        <v>1610</v>
      </c>
      <c r="D283" s="217"/>
      <c r="E283"/>
      <c r="F283"/>
      <c r="G283"/>
      <c r="H283" s="24"/>
      <c r="K283" s="68"/>
      <c r="L283" s="68"/>
      <c r="M283" s="68"/>
      <c r="N283" s="68"/>
    </row>
    <row r="284" spans="1:14" outlineLevel="1" x14ac:dyDescent="0.25">
      <c r="A284" s="234" t="s">
        <v>1611</v>
      </c>
      <c r="D284" s="217"/>
      <c r="E284"/>
      <c r="F284"/>
      <c r="G284"/>
      <c r="H284" s="24"/>
      <c r="K284" s="68"/>
      <c r="L284" s="68"/>
      <c r="M284" s="68"/>
      <c r="N284" s="68"/>
    </row>
    <row r="285" spans="1:14" ht="37.5" x14ac:dyDescent="0.25">
      <c r="A285" s="37"/>
      <c r="B285" s="37" t="s">
        <v>329</v>
      </c>
      <c r="C285" s="37" t="s">
        <v>1</v>
      </c>
      <c r="D285" s="37" t="s">
        <v>1</v>
      </c>
      <c r="E285" s="37"/>
      <c r="F285" s="38"/>
      <c r="G285" s="39"/>
      <c r="H285" s="24"/>
      <c r="I285" s="30"/>
      <c r="J285" s="30"/>
      <c r="K285" s="30"/>
      <c r="L285" s="30"/>
      <c r="M285" s="32"/>
    </row>
    <row r="286" spans="1:14" ht="18.75" x14ac:dyDescent="0.25">
      <c r="A286" s="69" t="s">
        <v>2282</v>
      </c>
      <c r="B286" s="70"/>
      <c r="C286" s="70"/>
      <c r="D286" s="70"/>
      <c r="E286" s="70"/>
      <c r="F286" s="71"/>
      <c r="G286" s="70"/>
      <c r="H286" s="24"/>
      <c r="I286" s="30"/>
      <c r="J286" s="30"/>
      <c r="K286" s="30"/>
      <c r="L286" s="30"/>
      <c r="M286" s="32"/>
    </row>
    <row r="287" spans="1:14" ht="18.75" x14ac:dyDescent="0.25">
      <c r="A287" s="69" t="s">
        <v>2283</v>
      </c>
      <c r="B287" s="70"/>
      <c r="C287" s="70"/>
      <c r="D287" s="70"/>
      <c r="E287" s="70"/>
      <c r="F287" s="71"/>
      <c r="G287" s="70"/>
      <c r="H287" s="24"/>
      <c r="I287" s="30"/>
      <c r="J287" s="30"/>
      <c r="K287" s="30"/>
      <c r="L287" s="30"/>
      <c r="M287" s="32"/>
    </row>
    <row r="288" spans="1:14" x14ac:dyDescent="0.25">
      <c r="A288" s="26" t="s">
        <v>330</v>
      </c>
      <c r="B288" s="41" t="s">
        <v>331</v>
      </c>
      <c r="C288" s="72">
        <f>ROW(B38)</f>
        <v>38</v>
      </c>
      <c r="D288" s="63"/>
      <c r="E288" s="63"/>
      <c r="F288" s="63"/>
      <c r="G288" s="63"/>
      <c r="H288" s="24"/>
      <c r="I288" s="41"/>
      <c r="J288" s="72"/>
      <c r="L288" s="63"/>
      <c r="M288" s="63"/>
      <c r="N288" s="63"/>
    </row>
    <row r="289" spans="1:14" x14ac:dyDescent="0.25">
      <c r="A289" s="26" t="s">
        <v>332</v>
      </c>
      <c r="B289" s="41" t="s">
        <v>333</v>
      </c>
      <c r="C289" s="72">
        <f>ROW(B39)</f>
        <v>39</v>
      </c>
      <c r="E289" s="63"/>
      <c r="F289" s="63"/>
      <c r="H289" s="24"/>
      <c r="I289" s="41"/>
      <c r="J289" s="72"/>
      <c r="L289" s="63"/>
      <c r="M289" s="63"/>
    </row>
    <row r="290" spans="1:14" x14ac:dyDescent="0.25">
      <c r="A290" s="26" t="s">
        <v>334</v>
      </c>
      <c r="B290" s="41" t="s">
        <v>335</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336</v>
      </c>
      <c r="B291" s="41" t="s">
        <v>337</v>
      </c>
      <c r="C291" s="72">
        <f>ROW(B52)</f>
        <v>52</v>
      </c>
      <c r="H291" s="24"/>
      <c r="I291" s="41"/>
      <c r="J291" s="72"/>
    </row>
    <row r="292" spans="1:14" x14ac:dyDescent="0.25">
      <c r="A292" s="26" t="s">
        <v>338</v>
      </c>
      <c r="B292" s="41" t="s">
        <v>339</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340</v>
      </c>
      <c r="B293" s="41" t="s">
        <v>341</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342</v>
      </c>
      <c r="B294" s="41" t="s">
        <v>343</v>
      </c>
      <c r="C294" s="72">
        <f>ROW(B111)</f>
        <v>111</v>
      </c>
      <c r="F294" s="73"/>
      <c r="H294" s="24"/>
      <c r="I294" s="41"/>
      <c r="J294" s="72"/>
      <c r="M294" s="73"/>
    </row>
    <row r="295" spans="1:14" x14ac:dyDescent="0.25">
      <c r="A295" s="26" t="s">
        <v>344</v>
      </c>
      <c r="B295" s="41" t="s">
        <v>345</v>
      </c>
      <c r="C295" s="72">
        <f>ROW(B163)</f>
        <v>163</v>
      </c>
      <c r="E295" s="73"/>
      <c r="F295" s="73"/>
      <c r="H295" s="24"/>
      <c r="I295" s="41"/>
      <c r="J295" s="72"/>
      <c r="L295" s="73"/>
      <c r="M295" s="73"/>
    </row>
    <row r="296" spans="1:14" x14ac:dyDescent="0.25">
      <c r="A296" s="26" t="s">
        <v>346</v>
      </c>
      <c r="B296" s="41" t="s">
        <v>347</v>
      </c>
      <c r="C296" s="72">
        <f>ROW(B137)</f>
        <v>137</v>
      </c>
      <c r="E296" s="73"/>
      <c r="F296" s="73"/>
      <c r="H296" s="24"/>
      <c r="I296" s="41"/>
      <c r="J296" s="72"/>
      <c r="L296" s="73"/>
      <c r="M296" s="73"/>
    </row>
    <row r="297" spans="1:14" ht="30" x14ac:dyDescent="0.25">
      <c r="A297" s="26" t="s">
        <v>348</v>
      </c>
      <c r="B297" s="26" t="s">
        <v>349</v>
      </c>
      <c r="C297" s="72" t="str">
        <f>ROW('C. HTT Harmonised Glossary'!B17)&amp;" for Harmonised Glossary"</f>
        <v>17 for Harmonised Glossary</v>
      </c>
      <c r="E297" s="73"/>
      <c r="H297" s="24"/>
      <c r="J297" s="72"/>
      <c r="L297" s="73"/>
    </row>
    <row r="298" spans="1:14" x14ac:dyDescent="0.25">
      <c r="A298" s="26" t="s">
        <v>350</v>
      </c>
      <c r="B298" s="41" t="s">
        <v>351</v>
      </c>
      <c r="C298" s="72">
        <f>ROW(B65)</f>
        <v>65</v>
      </c>
      <c r="E298" s="73"/>
      <c r="H298" s="24"/>
      <c r="I298" s="41"/>
      <c r="J298" s="72"/>
      <c r="L298" s="73"/>
    </row>
    <row r="299" spans="1:14" x14ac:dyDescent="0.25">
      <c r="A299" s="26" t="s">
        <v>352</v>
      </c>
      <c r="B299" s="41" t="s">
        <v>353</v>
      </c>
      <c r="C299" s="72">
        <f>ROW(B88)</f>
        <v>88</v>
      </c>
      <c r="E299" s="73"/>
      <c r="H299" s="24"/>
      <c r="I299" s="41"/>
      <c r="J299" s="72"/>
      <c r="L299" s="73"/>
    </row>
    <row r="300" spans="1:14" x14ac:dyDescent="0.25">
      <c r="A300" s="26" t="s">
        <v>354</v>
      </c>
      <c r="B300" s="41" t="s">
        <v>355</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356</v>
      </c>
      <c r="B301" s="41"/>
      <c r="C301" s="72"/>
      <c r="D301" s="72"/>
      <c r="E301" s="73"/>
      <c r="H301" s="24"/>
      <c r="I301" s="41"/>
      <c r="J301" s="72"/>
      <c r="K301" s="72"/>
      <c r="L301" s="73"/>
    </row>
    <row r="302" spans="1:14" outlineLevel="1" x14ac:dyDescent="0.25">
      <c r="A302" s="26" t="s">
        <v>357</v>
      </c>
      <c r="B302" s="41"/>
      <c r="C302" s="72"/>
      <c r="D302" s="72"/>
      <c r="E302" s="73"/>
      <c r="H302" s="24"/>
      <c r="I302" s="41"/>
      <c r="J302" s="72"/>
      <c r="K302" s="72"/>
      <c r="L302" s="73"/>
    </row>
    <row r="303" spans="1:14" outlineLevel="1" x14ac:dyDescent="0.25">
      <c r="A303" s="26" t="s">
        <v>358</v>
      </c>
      <c r="B303" s="41"/>
      <c r="C303" s="72"/>
      <c r="D303" s="72"/>
      <c r="E303" s="73"/>
      <c r="H303" s="24"/>
      <c r="I303" s="41"/>
      <c r="J303" s="72"/>
      <c r="K303" s="72"/>
      <c r="L303" s="73"/>
    </row>
    <row r="304" spans="1:14" outlineLevel="1" x14ac:dyDescent="0.25">
      <c r="A304" s="26" t="s">
        <v>359</v>
      </c>
      <c r="B304" s="41"/>
      <c r="C304" s="72"/>
      <c r="D304" s="72"/>
      <c r="E304" s="73"/>
      <c r="H304" s="24"/>
      <c r="I304" s="41"/>
      <c r="J304" s="72"/>
      <c r="K304" s="72"/>
      <c r="L304" s="73"/>
    </row>
    <row r="305" spans="1:14" outlineLevel="1" x14ac:dyDescent="0.25">
      <c r="A305" s="26" t="s">
        <v>360</v>
      </c>
      <c r="B305" s="41"/>
      <c r="C305" s="72"/>
      <c r="D305" s="72"/>
      <c r="E305" s="73"/>
      <c r="H305" s="24"/>
      <c r="I305" s="41"/>
      <c r="J305" s="72"/>
      <c r="K305" s="72"/>
      <c r="L305" s="73"/>
      <c r="N305" s="56"/>
    </row>
    <row r="306" spans="1:14" outlineLevel="1" x14ac:dyDescent="0.25">
      <c r="A306" s="26" t="s">
        <v>361</v>
      </c>
      <c r="B306" s="41"/>
      <c r="C306" s="72"/>
      <c r="D306" s="72"/>
      <c r="E306" s="73"/>
      <c r="H306" s="24"/>
      <c r="I306" s="41"/>
      <c r="J306" s="72"/>
      <c r="K306" s="72"/>
      <c r="L306" s="73"/>
      <c r="N306" s="56"/>
    </row>
    <row r="307" spans="1:14" outlineLevel="1" x14ac:dyDescent="0.25">
      <c r="A307" s="26" t="s">
        <v>362</v>
      </c>
      <c r="B307" s="41"/>
      <c r="C307" s="72"/>
      <c r="D307" s="72"/>
      <c r="E307" s="73"/>
      <c r="H307" s="24"/>
      <c r="I307" s="41"/>
      <c r="J307" s="72"/>
      <c r="K307" s="72"/>
      <c r="L307" s="73"/>
      <c r="N307" s="56"/>
    </row>
    <row r="308" spans="1:14" outlineLevel="1" x14ac:dyDescent="0.25">
      <c r="A308" s="26" t="s">
        <v>363</v>
      </c>
      <c r="B308" s="41"/>
      <c r="C308" s="72"/>
      <c r="D308" s="72"/>
      <c r="E308" s="73"/>
      <c r="H308" s="24"/>
      <c r="I308" s="41"/>
      <c r="J308" s="72"/>
      <c r="K308" s="72"/>
      <c r="L308" s="73"/>
      <c r="N308" s="56"/>
    </row>
    <row r="309" spans="1:14" outlineLevel="1" x14ac:dyDescent="0.25">
      <c r="A309" s="26" t="s">
        <v>364</v>
      </c>
      <c r="B309" s="41"/>
      <c r="C309" s="72"/>
      <c r="D309" s="72"/>
      <c r="E309" s="73"/>
      <c r="H309" s="24"/>
      <c r="I309" s="41"/>
      <c r="J309" s="72"/>
      <c r="K309" s="72"/>
      <c r="L309" s="73"/>
      <c r="N309" s="56"/>
    </row>
    <row r="310" spans="1:14" outlineLevel="1" x14ac:dyDescent="0.25">
      <c r="A310" s="26" t="s">
        <v>365</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366</v>
      </c>
      <c r="C312" s="316">
        <f>ROW(B173)</f>
        <v>173</v>
      </c>
      <c r="H312" s="24"/>
      <c r="I312" s="49"/>
      <c r="J312" s="72"/>
      <c r="N312" s="56"/>
    </row>
    <row r="313" spans="1:14" outlineLevel="1" x14ac:dyDescent="0.25">
      <c r="A313" s="26" t="s">
        <v>367</v>
      </c>
      <c r="B313" s="49"/>
      <c r="C313" s="72"/>
      <c r="H313" s="24"/>
      <c r="I313" s="49"/>
      <c r="J313" s="72"/>
      <c r="N313" s="56"/>
    </row>
    <row r="314" spans="1:14" outlineLevel="1" x14ac:dyDescent="0.25">
      <c r="A314" s="26" t="s">
        <v>368</v>
      </c>
      <c r="B314" s="49"/>
      <c r="C314" s="72"/>
      <c r="H314" s="24"/>
      <c r="I314" s="49"/>
      <c r="J314" s="72"/>
      <c r="N314" s="56"/>
    </row>
    <row r="315" spans="1:14" outlineLevel="1" x14ac:dyDescent="0.25">
      <c r="A315" s="26" t="s">
        <v>369</v>
      </c>
      <c r="B315" s="49"/>
      <c r="C315" s="72"/>
      <c r="H315" s="24"/>
      <c r="I315" s="49"/>
      <c r="J315" s="72"/>
      <c r="N315" s="56"/>
    </row>
    <row r="316" spans="1:14" outlineLevel="1" x14ac:dyDescent="0.25">
      <c r="A316" s="26" t="s">
        <v>370</v>
      </c>
      <c r="B316" s="49"/>
      <c r="C316" s="72"/>
      <c r="H316" s="24"/>
      <c r="I316" s="49"/>
      <c r="J316" s="72"/>
      <c r="N316" s="56"/>
    </row>
    <row r="317" spans="1:14" outlineLevel="1" x14ac:dyDescent="0.25">
      <c r="A317" s="26" t="s">
        <v>371</v>
      </c>
      <c r="B317" s="49"/>
      <c r="C317" s="72"/>
      <c r="H317" s="24"/>
      <c r="I317" s="49"/>
      <c r="J317" s="72"/>
      <c r="N317" s="56"/>
    </row>
    <row r="318" spans="1:14" outlineLevel="1" x14ac:dyDescent="0.25">
      <c r="A318" s="26" t="s">
        <v>372</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373</v>
      </c>
      <c r="C320" s="45"/>
      <c r="D320" s="45"/>
      <c r="E320" s="47"/>
      <c r="F320" s="48"/>
      <c r="G320" s="48"/>
      <c r="H320" s="24"/>
      <c r="L320" s="24"/>
      <c r="M320" s="24"/>
      <c r="N320" s="56"/>
    </row>
    <row r="321" spans="1:14" outlineLevel="1" x14ac:dyDescent="0.25">
      <c r="A321" s="26" t="s">
        <v>374</v>
      </c>
      <c r="B321" s="41" t="s">
        <v>375</v>
      </c>
      <c r="C321" s="223" t="s">
        <v>1194</v>
      </c>
      <c r="H321" s="24"/>
      <c r="I321" s="56"/>
      <c r="J321" s="56"/>
      <c r="K321" s="56"/>
      <c r="L321" s="56"/>
      <c r="M321" s="56"/>
      <c r="N321" s="56"/>
    </row>
    <row r="322" spans="1:14" outlineLevel="1" x14ac:dyDescent="0.25">
      <c r="A322" s="26" t="s">
        <v>376</v>
      </c>
      <c r="B322" s="41" t="s">
        <v>377</v>
      </c>
      <c r="C322" s="223" t="s">
        <v>2637</v>
      </c>
      <c r="H322" s="24"/>
      <c r="I322" s="56"/>
      <c r="J322" s="56"/>
      <c r="K322" s="56"/>
      <c r="L322" s="56"/>
      <c r="M322" s="56"/>
      <c r="N322" s="56"/>
    </row>
    <row r="323" spans="1:14" outlineLevel="1" x14ac:dyDescent="0.25">
      <c r="A323" s="26" t="s">
        <v>378</v>
      </c>
      <c r="B323" s="41" t="s">
        <v>379</v>
      </c>
      <c r="C323" s="223" t="s">
        <v>1194</v>
      </c>
      <c r="H323" s="24"/>
      <c r="I323" s="56"/>
      <c r="J323" s="56"/>
      <c r="K323" s="56"/>
      <c r="L323" s="56"/>
      <c r="M323" s="56"/>
      <c r="N323" s="56"/>
    </row>
    <row r="324" spans="1:14" outlineLevel="1" x14ac:dyDescent="0.25">
      <c r="A324" s="26" t="s">
        <v>380</v>
      </c>
      <c r="B324" s="41" t="s">
        <v>381</v>
      </c>
      <c r="C324" s="223" t="s">
        <v>2638</v>
      </c>
      <c r="H324" s="24"/>
      <c r="I324" s="56"/>
      <c r="J324" s="56"/>
      <c r="K324" s="56"/>
      <c r="L324" s="56"/>
      <c r="M324" s="56"/>
      <c r="N324" s="56"/>
    </row>
    <row r="325" spans="1:14" outlineLevel="1" x14ac:dyDescent="0.25">
      <c r="A325" s="26" t="s">
        <v>382</v>
      </c>
      <c r="B325" s="41" t="s">
        <v>383</v>
      </c>
      <c r="C325" s="223" t="s">
        <v>2639</v>
      </c>
      <c r="H325" s="24"/>
      <c r="I325" s="56"/>
      <c r="J325" s="56"/>
      <c r="K325" s="56"/>
      <c r="L325" s="56"/>
      <c r="M325" s="56"/>
      <c r="N325" s="56"/>
    </row>
    <row r="326" spans="1:14" outlineLevel="1" x14ac:dyDescent="0.25">
      <c r="A326" s="26" t="s">
        <v>384</v>
      </c>
      <c r="B326" s="41" t="s">
        <v>385</v>
      </c>
      <c r="C326" s="223" t="s">
        <v>2640</v>
      </c>
      <c r="H326" s="24"/>
      <c r="I326" s="56"/>
      <c r="J326" s="56"/>
      <c r="K326" s="56"/>
      <c r="L326" s="56"/>
      <c r="M326" s="56"/>
      <c r="N326" s="56"/>
    </row>
    <row r="327" spans="1:14" outlineLevel="1" x14ac:dyDescent="0.25">
      <c r="A327" s="26" t="s">
        <v>386</v>
      </c>
      <c r="B327" s="41" t="s">
        <v>387</v>
      </c>
      <c r="C327" s="223" t="s">
        <v>2640</v>
      </c>
      <c r="H327" s="24"/>
      <c r="I327" s="56"/>
      <c r="J327" s="56"/>
      <c r="K327" s="56"/>
      <c r="L327" s="56"/>
      <c r="M327" s="56"/>
      <c r="N327" s="56"/>
    </row>
    <row r="328" spans="1:14" outlineLevel="1" x14ac:dyDescent="0.25">
      <c r="A328" s="26" t="s">
        <v>388</v>
      </c>
      <c r="B328" s="41" t="s">
        <v>389</v>
      </c>
      <c r="C328" s="223" t="s">
        <v>2640</v>
      </c>
      <c r="H328" s="24"/>
      <c r="I328" s="56"/>
      <c r="J328" s="56"/>
      <c r="K328" s="56"/>
      <c r="L328" s="56"/>
      <c r="M328" s="56"/>
      <c r="N328" s="56"/>
    </row>
    <row r="329" spans="1:14" outlineLevel="1" x14ac:dyDescent="0.25">
      <c r="A329" s="26" t="s">
        <v>390</v>
      </c>
      <c r="B329" s="41" t="s">
        <v>391</v>
      </c>
      <c r="C329" s="223" t="s">
        <v>2641</v>
      </c>
      <c r="H329" s="24"/>
      <c r="I329" s="56"/>
      <c r="J329" s="56"/>
      <c r="K329" s="56"/>
      <c r="L329" s="56"/>
      <c r="M329" s="56"/>
      <c r="N329" s="56"/>
    </row>
    <row r="330" spans="1:14" outlineLevel="1" x14ac:dyDescent="0.25">
      <c r="A330" s="26" t="s">
        <v>392</v>
      </c>
      <c r="B330" s="55" t="s">
        <v>393</v>
      </c>
      <c r="H330" s="24"/>
      <c r="I330" s="56"/>
      <c r="J330" s="56"/>
      <c r="K330" s="56"/>
      <c r="L330" s="56"/>
      <c r="M330" s="56"/>
      <c r="N330" s="56"/>
    </row>
    <row r="331" spans="1:14" outlineLevel="1" x14ac:dyDescent="0.25">
      <c r="A331" s="26" t="s">
        <v>394</v>
      </c>
      <c r="B331" s="55" t="s">
        <v>393</v>
      </c>
      <c r="H331" s="24"/>
      <c r="I331" s="56"/>
      <c r="J331" s="56"/>
      <c r="K331" s="56"/>
      <c r="L331" s="56"/>
      <c r="M331" s="56"/>
      <c r="N331" s="56"/>
    </row>
    <row r="332" spans="1:14" outlineLevel="1" x14ac:dyDescent="0.25">
      <c r="A332" s="26" t="s">
        <v>395</v>
      </c>
      <c r="B332" s="55" t="s">
        <v>393</v>
      </c>
      <c r="H332" s="24"/>
      <c r="I332" s="56"/>
      <c r="J332" s="56"/>
      <c r="K332" s="56"/>
      <c r="L332" s="56"/>
      <c r="M332" s="56"/>
      <c r="N332" s="56"/>
    </row>
    <row r="333" spans="1:14" outlineLevel="1" x14ac:dyDescent="0.25">
      <c r="A333" s="26" t="s">
        <v>396</v>
      </c>
      <c r="B333" s="55" t="s">
        <v>393</v>
      </c>
      <c r="H333" s="24"/>
      <c r="I333" s="56"/>
      <c r="J333" s="56"/>
      <c r="K333" s="56"/>
      <c r="L333" s="56"/>
      <c r="M333" s="56"/>
      <c r="N333" s="56"/>
    </row>
    <row r="334" spans="1:14" outlineLevel="1" x14ac:dyDescent="0.25">
      <c r="A334" s="26" t="s">
        <v>397</v>
      </c>
      <c r="B334" s="55" t="s">
        <v>393</v>
      </c>
      <c r="H334" s="24"/>
      <c r="I334" s="56"/>
      <c r="J334" s="56"/>
      <c r="K334" s="56"/>
      <c r="L334" s="56"/>
      <c r="M334" s="56"/>
      <c r="N334" s="56"/>
    </row>
    <row r="335" spans="1:14" outlineLevel="1" x14ac:dyDescent="0.25">
      <c r="A335" s="26" t="s">
        <v>398</v>
      </c>
      <c r="B335" s="55" t="s">
        <v>393</v>
      </c>
      <c r="H335" s="24"/>
      <c r="I335" s="56"/>
      <c r="J335" s="56"/>
      <c r="K335" s="56"/>
      <c r="L335" s="56"/>
      <c r="M335" s="56"/>
      <c r="N335" s="56"/>
    </row>
    <row r="336" spans="1:14" outlineLevel="1" x14ac:dyDescent="0.25">
      <c r="A336" s="26" t="s">
        <v>399</v>
      </c>
      <c r="B336" s="55" t="s">
        <v>393</v>
      </c>
      <c r="H336" s="24"/>
      <c r="I336" s="56"/>
      <c r="J336" s="56"/>
      <c r="K336" s="56"/>
      <c r="L336" s="56"/>
      <c r="M336" s="56"/>
      <c r="N336" s="56"/>
    </row>
    <row r="337" spans="1:14" outlineLevel="1" x14ac:dyDescent="0.25">
      <c r="A337" s="26" t="s">
        <v>400</v>
      </c>
      <c r="B337" s="55" t="s">
        <v>393</v>
      </c>
      <c r="H337" s="24"/>
      <c r="I337" s="56"/>
      <c r="J337" s="56"/>
      <c r="K337" s="56"/>
      <c r="L337" s="56"/>
      <c r="M337" s="56"/>
      <c r="N337" s="56"/>
    </row>
    <row r="338" spans="1:14" outlineLevel="1" x14ac:dyDescent="0.25">
      <c r="A338" s="26" t="s">
        <v>401</v>
      </c>
      <c r="B338" s="55" t="s">
        <v>393</v>
      </c>
      <c r="H338" s="24"/>
      <c r="I338" s="56"/>
      <c r="J338" s="56"/>
      <c r="K338" s="56"/>
      <c r="L338" s="56"/>
      <c r="M338" s="56"/>
      <c r="N338" s="56"/>
    </row>
    <row r="339" spans="1:14" outlineLevel="1" x14ac:dyDescent="0.25">
      <c r="A339" s="26" t="s">
        <v>402</v>
      </c>
      <c r="B339" s="55" t="s">
        <v>393</v>
      </c>
      <c r="H339" s="24"/>
      <c r="I339" s="56"/>
      <c r="J339" s="56"/>
      <c r="K339" s="56"/>
      <c r="L339" s="56"/>
      <c r="M339" s="56"/>
      <c r="N339" s="56"/>
    </row>
    <row r="340" spans="1:14" outlineLevel="1" x14ac:dyDescent="0.25">
      <c r="A340" s="26" t="s">
        <v>403</v>
      </c>
      <c r="B340" s="55" t="s">
        <v>393</v>
      </c>
      <c r="H340" s="24"/>
      <c r="I340" s="56"/>
      <c r="J340" s="56"/>
      <c r="K340" s="56"/>
      <c r="L340" s="56"/>
      <c r="M340" s="56"/>
      <c r="N340" s="56"/>
    </row>
    <row r="341" spans="1:14" outlineLevel="1" x14ac:dyDescent="0.25">
      <c r="A341" s="26" t="s">
        <v>404</v>
      </c>
      <c r="B341" s="55" t="s">
        <v>393</v>
      </c>
      <c r="H341" s="24"/>
      <c r="I341" s="56"/>
      <c r="J341" s="56"/>
      <c r="K341" s="56"/>
      <c r="L341" s="56"/>
      <c r="M341" s="56"/>
      <c r="N341" s="56"/>
    </row>
    <row r="342" spans="1:14" outlineLevel="1" x14ac:dyDescent="0.25">
      <c r="A342" s="26" t="s">
        <v>405</v>
      </c>
      <c r="B342" s="55" t="s">
        <v>393</v>
      </c>
      <c r="H342" s="24"/>
      <c r="I342" s="56"/>
      <c r="J342" s="56"/>
      <c r="K342" s="56"/>
      <c r="L342" s="56"/>
      <c r="M342" s="56"/>
      <c r="N342" s="56"/>
    </row>
    <row r="343" spans="1:14" outlineLevel="1" x14ac:dyDescent="0.25">
      <c r="A343" s="26" t="s">
        <v>406</v>
      </c>
      <c r="B343" s="55" t="s">
        <v>393</v>
      </c>
      <c r="H343" s="24"/>
      <c r="I343" s="56"/>
      <c r="J343" s="56"/>
      <c r="K343" s="56"/>
      <c r="L343" s="56"/>
      <c r="M343" s="56"/>
      <c r="N343" s="56"/>
    </row>
    <row r="344" spans="1:14" outlineLevel="1" x14ac:dyDescent="0.25">
      <c r="A344" s="26" t="s">
        <v>407</v>
      </c>
      <c r="B344" s="55" t="s">
        <v>393</v>
      </c>
      <c r="H344" s="24"/>
      <c r="I344" s="56"/>
      <c r="J344" s="56"/>
      <c r="K344" s="56"/>
      <c r="L344" s="56"/>
      <c r="M344" s="56"/>
      <c r="N344" s="56"/>
    </row>
    <row r="345" spans="1:14" outlineLevel="1" x14ac:dyDescent="0.25">
      <c r="A345" s="26" t="s">
        <v>408</v>
      </c>
      <c r="B345" s="55" t="s">
        <v>393</v>
      </c>
      <c r="H345" s="24"/>
      <c r="I345" s="56"/>
      <c r="J345" s="56"/>
      <c r="K345" s="56"/>
      <c r="L345" s="56"/>
      <c r="M345" s="56"/>
      <c r="N345" s="56"/>
    </row>
    <row r="346" spans="1:14" outlineLevel="1" x14ac:dyDescent="0.25">
      <c r="A346" s="26" t="s">
        <v>409</v>
      </c>
      <c r="B346" s="55" t="s">
        <v>393</v>
      </c>
      <c r="H346" s="24"/>
      <c r="I346" s="56"/>
      <c r="J346" s="56"/>
      <c r="K346" s="56"/>
      <c r="L346" s="56"/>
      <c r="M346" s="56"/>
      <c r="N346" s="56"/>
    </row>
    <row r="347" spans="1:14" outlineLevel="1" x14ac:dyDescent="0.25">
      <c r="A347" s="26" t="s">
        <v>410</v>
      </c>
      <c r="B347" s="55" t="s">
        <v>393</v>
      </c>
      <c r="H347" s="24"/>
      <c r="I347" s="56"/>
      <c r="J347" s="56"/>
      <c r="K347" s="56"/>
      <c r="L347" s="56"/>
      <c r="M347" s="56"/>
      <c r="N347" s="56"/>
    </row>
    <row r="348" spans="1:14" outlineLevel="1" x14ac:dyDescent="0.25">
      <c r="A348" s="26" t="s">
        <v>411</v>
      </c>
      <c r="B348" s="55" t="s">
        <v>393</v>
      </c>
      <c r="H348" s="24"/>
      <c r="I348" s="56"/>
      <c r="J348" s="56"/>
      <c r="K348" s="56"/>
      <c r="L348" s="56"/>
      <c r="M348" s="56"/>
      <c r="N348" s="56"/>
    </row>
    <row r="349" spans="1:14" outlineLevel="1" x14ac:dyDescent="0.25">
      <c r="A349" s="26" t="s">
        <v>412</v>
      </c>
      <c r="B349" s="55" t="s">
        <v>393</v>
      </c>
      <c r="H349" s="24"/>
      <c r="I349" s="56"/>
      <c r="J349" s="56"/>
      <c r="K349" s="56"/>
      <c r="L349" s="56"/>
      <c r="M349" s="56"/>
      <c r="N349" s="56"/>
    </row>
    <row r="350" spans="1:14" outlineLevel="1" x14ac:dyDescent="0.25">
      <c r="A350" s="26" t="s">
        <v>413</v>
      </c>
      <c r="B350" s="55" t="s">
        <v>393</v>
      </c>
      <c r="H350" s="24"/>
      <c r="I350" s="56"/>
      <c r="J350" s="56"/>
      <c r="K350" s="56"/>
      <c r="L350" s="56"/>
      <c r="M350" s="56"/>
      <c r="N350" s="56"/>
    </row>
    <row r="351" spans="1:14" outlineLevel="1" x14ac:dyDescent="0.25">
      <c r="A351" s="26" t="s">
        <v>414</v>
      </c>
      <c r="B351" s="55" t="s">
        <v>393</v>
      </c>
      <c r="H351" s="24"/>
      <c r="I351" s="56"/>
      <c r="J351" s="56"/>
      <c r="K351" s="56"/>
      <c r="L351" s="56"/>
      <c r="M351" s="56"/>
      <c r="N351" s="56"/>
    </row>
    <row r="352" spans="1:14" outlineLevel="1" x14ac:dyDescent="0.25">
      <c r="A352" s="26" t="s">
        <v>415</v>
      </c>
      <c r="B352" s="55" t="s">
        <v>393</v>
      </c>
      <c r="H352" s="24"/>
      <c r="I352" s="56"/>
      <c r="J352" s="56"/>
      <c r="K352" s="56"/>
      <c r="L352" s="56"/>
      <c r="M352" s="56"/>
      <c r="N352" s="56"/>
    </row>
    <row r="353" spans="1:14" outlineLevel="1" x14ac:dyDescent="0.25">
      <c r="A353" s="26" t="s">
        <v>416</v>
      </c>
      <c r="B353" s="55" t="s">
        <v>393</v>
      </c>
      <c r="H353" s="24"/>
      <c r="I353" s="56"/>
      <c r="J353" s="56"/>
      <c r="K353" s="56"/>
      <c r="L353" s="56"/>
      <c r="M353" s="56"/>
      <c r="N353" s="56"/>
    </row>
    <row r="354" spans="1:14" outlineLevel="1" x14ac:dyDescent="0.25">
      <c r="A354" s="26" t="s">
        <v>417</v>
      </c>
      <c r="B354" s="55" t="s">
        <v>393</v>
      </c>
      <c r="H354" s="24"/>
      <c r="I354" s="56"/>
      <c r="J354" s="56"/>
      <c r="K354" s="56"/>
      <c r="L354" s="56"/>
      <c r="M354" s="56"/>
      <c r="N354" s="56"/>
    </row>
    <row r="355" spans="1:14" outlineLevel="1" x14ac:dyDescent="0.25">
      <c r="A355" s="26" t="s">
        <v>418</v>
      </c>
      <c r="B355" s="55" t="s">
        <v>393</v>
      </c>
      <c r="H355" s="24"/>
      <c r="I355" s="56"/>
      <c r="J355" s="56"/>
      <c r="K355" s="56"/>
      <c r="L355" s="56"/>
      <c r="M355" s="56"/>
      <c r="N355" s="56"/>
    </row>
    <row r="356" spans="1:14" outlineLevel="1" x14ac:dyDescent="0.25">
      <c r="A356" s="26" t="s">
        <v>419</v>
      </c>
      <c r="B356" s="55" t="s">
        <v>393</v>
      </c>
      <c r="H356" s="24"/>
      <c r="I356" s="56"/>
      <c r="J356" s="56"/>
      <c r="K356" s="56"/>
      <c r="L356" s="56"/>
      <c r="M356" s="56"/>
      <c r="N356" s="56"/>
    </row>
    <row r="357" spans="1:14" outlineLevel="1" x14ac:dyDescent="0.25">
      <c r="A357" s="26" t="s">
        <v>420</v>
      </c>
      <c r="B357" s="55" t="s">
        <v>393</v>
      </c>
      <c r="H357" s="24"/>
      <c r="I357" s="56"/>
      <c r="J357" s="56"/>
      <c r="K357" s="56"/>
      <c r="L357" s="56"/>
      <c r="M357" s="56"/>
      <c r="N357" s="56"/>
    </row>
    <row r="358" spans="1:14" outlineLevel="1" x14ac:dyDescent="0.25">
      <c r="A358" s="26" t="s">
        <v>421</v>
      </c>
      <c r="B358" s="55" t="s">
        <v>393</v>
      </c>
      <c r="H358" s="24"/>
      <c r="I358" s="56"/>
      <c r="J358" s="56"/>
      <c r="K358" s="56"/>
      <c r="L358" s="56"/>
      <c r="M358" s="56"/>
      <c r="N358" s="56"/>
    </row>
    <row r="359" spans="1:14" outlineLevel="1" x14ac:dyDescent="0.25">
      <c r="A359" s="26" t="s">
        <v>422</v>
      </c>
      <c r="B359" s="55" t="s">
        <v>393</v>
      </c>
      <c r="H359" s="24"/>
      <c r="I359" s="56"/>
      <c r="J359" s="56"/>
      <c r="K359" s="56"/>
      <c r="L359" s="56"/>
      <c r="M359" s="56"/>
      <c r="N359" s="56"/>
    </row>
    <row r="360" spans="1:14" outlineLevel="1" x14ac:dyDescent="0.25">
      <c r="A360" s="26" t="s">
        <v>423</v>
      </c>
      <c r="B360" s="55" t="s">
        <v>393</v>
      </c>
      <c r="H360" s="24"/>
      <c r="I360" s="56"/>
      <c r="J360" s="56"/>
      <c r="K360" s="56"/>
      <c r="L360" s="56"/>
      <c r="M360" s="56"/>
      <c r="N360" s="56"/>
    </row>
    <row r="361" spans="1:14" outlineLevel="1" x14ac:dyDescent="0.25">
      <c r="A361" s="26" t="s">
        <v>424</v>
      </c>
      <c r="B361" s="55" t="s">
        <v>393</v>
      </c>
      <c r="H361" s="24"/>
      <c r="I361" s="56"/>
      <c r="J361" s="56"/>
      <c r="K361" s="56"/>
      <c r="L361" s="56"/>
      <c r="M361" s="56"/>
      <c r="N361" s="56"/>
    </row>
    <row r="362" spans="1:14" outlineLevel="1" x14ac:dyDescent="0.25">
      <c r="A362" s="26" t="s">
        <v>425</v>
      </c>
      <c r="B362" s="55" t="s">
        <v>393</v>
      </c>
      <c r="H362" s="24"/>
      <c r="I362" s="56"/>
      <c r="J362" s="56"/>
      <c r="K362" s="56"/>
      <c r="L362" s="56"/>
      <c r="M362" s="56"/>
      <c r="N362" s="56"/>
    </row>
    <row r="363" spans="1:14" outlineLevel="1" x14ac:dyDescent="0.25">
      <c r="A363" s="26" t="s">
        <v>426</v>
      </c>
      <c r="B363" s="55" t="s">
        <v>393</v>
      </c>
      <c r="H363" s="24"/>
      <c r="I363" s="56"/>
      <c r="J363" s="56"/>
      <c r="K363" s="56"/>
      <c r="L363" s="56"/>
      <c r="M363" s="56"/>
      <c r="N363" s="56"/>
    </row>
    <row r="364" spans="1:14" outlineLevel="1" x14ac:dyDescent="0.25">
      <c r="A364" s="26" t="s">
        <v>427</v>
      </c>
      <c r="B364" s="55" t="s">
        <v>393</v>
      </c>
      <c r="H364" s="24"/>
      <c r="I364" s="56"/>
      <c r="J364" s="56"/>
      <c r="K364" s="56"/>
      <c r="L364" s="56"/>
      <c r="M364" s="56"/>
      <c r="N364" s="56"/>
    </row>
    <row r="365" spans="1:14" outlineLevel="1" x14ac:dyDescent="0.25">
      <c r="A365" s="26" t="s">
        <v>428</v>
      </c>
      <c r="B365" s="55" t="s">
        <v>393</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125" zoomScale="80" zoomScaleNormal="80" workbookViewId="0">
      <selection activeCell="C141" sqref="C141"/>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4" customWidth="1"/>
    <col min="8" max="16384" width="8.85546875" style="105"/>
  </cols>
  <sheetData>
    <row r="1" spans="1:7" ht="31.5" x14ac:dyDescent="0.25">
      <c r="A1" s="148" t="s">
        <v>429</v>
      </c>
      <c r="B1" s="148"/>
      <c r="C1" s="104"/>
      <c r="D1" s="104"/>
      <c r="E1" s="104"/>
      <c r="F1" s="304" t="s">
        <v>2300</v>
      </c>
    </row>
    <row r="2" spans="1:7" ht="15.75" thickBot="1" x14ac:dyDescent="0.3">
      <c r="A2" s="104"/>
      <c r="B2" s="104"/>
      <c r="C2" s="104"/>
      <c r="D2" s="104"/>
      <c r="E2" s="104"/>
      <c r="F2" s="104"/>
    </row>
    <row r="3" spans="1:7" ht="19.5" thickBot="1" x14ac:dyDescent="0.3">
      <c r="A3" s="106"/>
      <c r="B3" s="107" t="s">
        <v>23</v>
      </c>
      <c r="C3" s="315" t="s">
        <v>2628</v>
      </c>
      <c r="D3" s="106"/>
      <c r="E3" s="106"/>
      <c r="F3" s="104"/>
      <c r="G3" s="106"/>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4">
        <f>'A. HTT General'!C53</f>
        <v>15508.99274446</v>
      </c>
      <c r="F12" s="165">
        <f>IF($C$15=0,"",IF(C12="[for completion]","",C12/$C$15))</f>
        <v>1</v>
      </c>
    </row>
    <row r="13" spans="1:7" x14ac:dyDescent="0.25">
      <c r="A13" s="108" t="s">
        <v>438</v>
      </c>
      <c r="B13" s="108" t="s">
        <v>439</v>
      </c>
      <c r="C13" s="204">
        <v>0</v>
      </c>
      <c r="F13" s="165">
        <f>IF($C$15=0,"",IF(C13="[for completion]","",C13/$C$15))</f>
        <v>0</v>
      </c>
    </row>
    <row r="14" spans="1:7" x14ac:dyDescent="0.25">
      <c r="A14" s="108" t="s">
        <v>440</v>
      </c>
      <c r="B14" s="108" t="s">
        <v>98</v>
      </c>
      <c r="C14" s="166">
        <v>0</v>
      </c>
      <c r="F14" s="165">
        <f>IF($C$15=0,"",IF(C14="[for completion]","",C14/$C$15))</f>
        <v>0</v>
      </c>
    </row>
    <row r="15" spans="1:7" x14ac:dyDescent="0.25">
      <c r="A15" s="108" t="s">
        <v>441</v>
      </c>
      <c r="B15" s="123" t="s">
        <v>100</v>
      </c>
      <c r="C15" s="166">
        <f>SUM(C12:C14)</f>
        <v>15508.99274446</v>
      </c>
      <c r="F15" s="142">
        <f>SUM(F12:F14)</f>
        <v>1</v>
      </c>
    </row>
    <row r="16" spans="1:7" outlineLevel="1" x14ac:dyDescent="0.25">
      <c r="A16" s="108" t="s">
        <v>442</v>
      </c>
      <c r="B16" s="125" t="s">
        <v>443</v>
      </c>
      <c r="C16" s="166"/>
      <c r="F16" s="165">
        <f t="shared" ref="F16:F26" si="0">IF($C$15=0,"",IF(C16="[for completion]","",C16/$C$15))</f>
        <v>0</v>
      </c>
    </row>
    <row r="17" spans="1:7" outlineLevel="1" x14ac:dyDescent="0.25">
      <c r="A17" s="108" t="s">
        <v>444</v>
      </c>
      <c r="B17" s="125" t="s">
        <v>1377</v>
      </c>
      <c r="C17" s="166"/>
      <c r="F17" s="165">
        <f t="shared" si="0"/>
        <v>0</v>
      </c>
    </row>
    <row r="18" spans="1:7" outlineLevel="1" x14ac:dyDescent="0.25">
      <c r="A18" s="108" t="s">
        <v>445</v>
      </c>
      <c r="B18" s="125" t="s">
        <v>102</v>
      </c>
      <c r="C18" s="166"/>
      <c r="F18" s="165">
        <f t="shared" si="0"/>
        <v>0</v>
      </c>
    </row>
    <row r="19" spans="1:7" outlineLevel="1" x14ac:dyDescent="0.25">
      <c r="A19" s="108" t="s">
        <v>446</v>
      </c>
      <c r="B19" s="125" t="s">
        <v>102</v>
      </c>
      <c r="C19" s="166"/>
      <c r="F19" s="165">
        <f t="shared" si="0"/>
        <v>0</v>
      </c>
    </row>
    <row r="20" spans="1:7" outlineLevel="1" x14ac:dyDescent="0.25">
      <c r="A20" s="108" t="s">
        <v>447</v>
      </c>
      <c r="B20" s="125" t="s">
        <v>102</v>
      </c>
      <c r="C20" s="166"/>
      <c r="F20" s="165">
        <f t="shared" si="0"/>
        <v>0</v>
      </c>
    </row>
    <row r="21" spans="1:7" outlineLevel="1" x14ac:dyDescent="0.25">
      <c r="A21" s="108" t="s">
        <v>448</v>
      </c>
      <c r="B21" s="125" t="s">
        <v>102</v>
      </c>
      <c r="C21" s="166"/>
      <c r="F21" s="165">
        <f t="shared" si="0"/>
        <v>0</v>
      </c>
    </row>
    <row r="22" spans="1:7" outlineLevel="1" x14ac:dyDescent="0.25">
      <c r="A22" s="108" t="s">
        <v>449</v>
      </c>
      <c r="B22" s="125" t="s">
        <v>102</v>
      </c>
      <c r="C22" s="166"/>
      <c r="F22" s="165">
        <f t="shared" si="0"/>
        <v>0</v>
      </c>
    </row>
    <row r="23" spans="1:7" outlineLevel="1" x14ac:dyDescent="0.25">
      <c r="A23" s="108" t="s">
        <v>450</v>
      </c>
      <c r="B23" s="125" t="s">
        <v>102</v>
      </c>
      <c r="C23" s="166"/>
      <c r="F23" s="165">
        <f t="shared" si="0"/>
        <v>0</v>
      </c>
    </row>
    <row r="24" spans="1:7" outlineLevel="1" x14ac:dyDescent="0.25">
      <c r="A24" s="108" t="s">
        <v>451</v>
      </c>
      <c r="B24" s="125" t="s">
        <v>102</v>
      </c>
      <c r="C24" s="166"/>
      <c r="F24" s="165">
        <f t="shared" si="0"/>
        <v>0</v>
      </c>
    </row>
    <row r="25" spans="1:7" outlineLevel="1" x14ac:dyDescent="0.25">
      <c r="A25" s="108" t="s">
        <v>452</v>
      </c>
      <c r="B25" s="125" t="s">
        <v>102</v>
      </c>
      <c r="C25" s="166"/>
      <c r="F25" s="165">
        <f t="shared" si="0"/>
        <v>0</v>
      </c>
    </row>
    <row r="26" spans="1:7" outlineLevel="1" x14ac:dyDescent="0.25">
      <c r="A26" s="108" t="s">
        <v>453</v>
      </c>
      <c r="B26" s="125" t="s">
        <v>102</v>
      </c>
      <c r="C26" s="167"/>
      <c r="D26" s="105"/>
      <c r="E26" s="105"/>
      <c r="F26" s="165">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3">
        <v>121807</v>
      </c>
      <c r="D28" s="108">
        <v>0</v>
      </c>
      <c r="F28" s="108">
        <f>IF(AND(C28="[For completion]",D28="[For completion]"),"[For completion]",SUM(C28:D28))</f>
        <v>121807</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142">
        <v>1.5076482048360215E-3</v>
      </c>
      <c r="D36" s="142">
        <v>0</v>
      </c>
      <c r="E36" s="168"/>
      <c r="F36" s="142">
        <f>C36</f>
        <v>1.5076482048360215E-3</v>
      </c>
    </row>
    <row r="37" spans="1:7" outlineLevel="1" x14ac:dyDescent="0.25">
      <c r="A37" s="108" t="s">
        <v>471</v>
      </c>
      <c r="C37" s="142"/>
      <c r="D37" s="142"/>
      <c r="E37" s="168"/>
      <c r="F37" s="142"/>
    </row>
    <row r="38" spans="1:7" outlineLevel="1" x14ac:dyDescent="0.25">
      <c r="A38" s="108" t="s">
        <v>472</v>
      </c>
      <c r="C38" s="142"/>
      <c r="D38" s="142"/>
      <c r="E38" s="168"/>
      <c r="F38" s="142"/>
    </row>
    <row r="39" spans="1:7" outlineLevel="1" x14ac:dyDescent="0.25">
      <c r="A39" s="108" t="s">
        <v>473</v>
      </c>
      <c r="C39" s="142"/>
      <c r="D39" s="142"/>
      <c r="E39" s="168"/>
      <c r="F39" s="142"/>
    </row>
    <row r="40" spans="1:7" outlineLevel="1" x14ac:dyDescent="0.25">
      <c r="A40" s="108" t="s">
        <v>474</v>
      </c>
      <c r="C40" s="142"/>
      <c r="D40" s="142"/>
      <c r="E40" s="168"/>
      <c r="F40" s="142"/>
    </row>
    <row r="41" spans="1:7" outlineLevel="1" x14ac:dyDescent="0.25">
      <c r="A41" s="108" t="s">
        <v>475</v>
      </c>
      <c r="C41" s="142"/>
      <c r="D41" s="142"/>
      <c r="E41" s="168"/>
      <c r="F41" s="142"/>
    </row>
    <row r="42" spans="1:7" outlineLevel="1" x14ac:dyDescent="0.25">
      <c r="A42" s="108" t="s">
        <v>476</v>
      </c>
      <c r="C42" s="142"/>
      <c r="D42" s="142"/>
      <c r="E42" s="168"/>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224">
        <v>0</v>
      </c>
      <c r="D46" s="224">
        <v>0</v>
      </c>
      <c r="E46" s="142"/>
      <c r="F46" s="224">
        <v>0</v>
      </c>
      <c r="G46" s="108"/>
    </row>
    <row r="47" spans="1:7" x14ac:dyDescent="0.25">
      <c r="A47" s="108" t="s">
        <v>484</v>
      </c>
      <c r="B47" s="108" t="s">
        <v>485</v>
      </c>
      <c r="C47" s="224">
        <v>0</v>
      </c>
      <c r="D47" s="224">
        <v>0</v>
      </c>
      <c r="E47" s="142"/>
      <c r="F47" s="224">
        <v>0</v>
      </c>
      <c r="G47" s="108"/>
    </row>
    <row r="48" spans="1:7" x14ac:dyDescent="0.25">
      <c r="A48" s="108" t="s">
        <v>486</v>
      </c>
      <c r="B48" s="108" t="s">
        <v>487</v>
      </c>
      <c r="C48" s="224">
        <v>0</v>
      </c>
      <c r="D48" s="224">
        <v>0</v>
      </c>
      <c r="E48" s="142"/>
      <c r="F48" s="224">
        <v>0</v>
      </c>
      <c r="G48" s="108"/>
    </row>
    <row r="49" spans="1:7" x14ac:dyDescent="0.25">
      <c r="A49" s="108" t="s">
        <v>488</v>
      </c>
      <c r="B49" s="108" t="s">
        <v>489</v>
      </c>
      <c r="C49" s="224">
        <v>0</v>
      </c>
      <c r="D49" s="224">
        <v>0</v>
      </c>
      <c r="E49" s="142"/>
      <c r="F49" s="224">
        <v>0</v>
      </c>
      <c r="G49" s="108"/>
    </row>
    <row r="50" spans="1:7" x14ac:dyDescent="0.25">
      <c r="A50" s="108" t="s">
        <v>490</v>
      </c>
      <c r="B50" s="108" t="s">
        <v>2276</v>
      </c>
      <c r="C50" s="224">
        <v>0</v>
      </c>
      <c r="D50" s="224">
        <v>0</v>
      </c>
      <c r="E50" s="142"/>
      <c r="F50" s="224">
        <v>0</v>
      </c>
      <c r="G50" s="108"/>
    </row>
    <row r="51" spans="1:7" x14ac:dyDescent="0.25">
      <c r="A51" s="108" t="s">
        <v>491</v>
      </c>
      <c r="B51" s="108" t="s">
        <v>492</v>
      </c>
      <c r="C51" s="224">
        <v>0</v>
      </c>
      <c r="D51" s="224">
        <v>0</v>
      </c>
      <c r="E51" s="142"/>
      <c r="F51" s="224">
        <v>0</v>
      </c>
      <c r="G51" s="108"/>
    </row>
    <row r="52" spans="1:7" x14ac:dyDescent="0.25">
      <c r="A52" s="108" t="s">
        <v>493</v>
      </c>
      <c r="B52" s="108" t="s">
        <v>494</v>
      </c>
      <c r="C52" s="224">
        <v>0</v>
      </c>
      <c r="D52" s="224">
        <v>0</v>
      </c>
      <c r="E52" s="142"/>
      <c r="F52" s="224">
        <v>0</v>
      </c>
      <c r="G52" s="108"/>
    </row>
    <row r="53" spans="1:7" x14ac:dyDescent="0.25">
      <c r="A53" s="108" t="s">
        <v>495</v>
      </c>
      <c r="B53" s="108" t="s">
        <v>496</v>
      </c>
      <c r="C53" s="224">
        <v>0</v>
      </c>
      <c r="D53" s="224">
        <v>0</v>
      </c>
      <c r="E53" s="142"/>
      <c r="F53" s="224">
        <v>0</v>
      </c>
      <c r="G53" s="108"/>
    </row>
    <row r="54" spans="1:7" x14ac:dyDescent="0.25">
      <c r="A54" s="108" t="s">
        <v>497</v>
      </c>
      <c r="B54" s="108" t="s">
        <v>498</v>
      </c>
      <c r="C54" s="224">
        <v>0</v>
      </c>
      <c r="D54" s="224">
        <v>0</v>
      </c>
      <c r="E54" s="142"/>
      <c r="F54" s="224">
        <v>0</v>
      </c>
      <c r="G54" s="108"/>
    </row>
    <row r="55" spans="1:7" x14ac:dyDescent="0.25">
      <c r="A55" s="108" t="s">
        <v>499</v>
      </c>
      <c r="B55" s="108" t="s">
        <v>500</v>
      </c>
      <c r="C55" s="224">
        <v>0</v>
      </c>
      <c r="D55" s="224">
        <v>0</v>
      </c>
      <c r="E55" s="142"/>
      <c r="F55" s="224">
        <v>0</v>
      </c>
      <c r="G55" s="108"/>
    </row>
    <row r="56" spans="1:7" x14ac:dyDescent="0.25">
      <c r="A56" s="108" t="s">
        <v>501</v>
      </c>
      <c r="B56" s="108" t="s">
        <v>502</v>
      </c>
      <c r="C56" s="224">
        <v>0</v>
      </c>
      <c r="D56" s="224">
        <v>0</v>
      </c>
      <c r="E56" s="142"/>
      <c r="F56" s="224">
        <v>0</v>
      </c>
      <c r="G56" s="108"/>
    </row>
    <row r="57" spans="1:7" x14ac:dyDescent="0.25">
      <c r="A57" s="108" t="s">
        <v>503</v>
      </c>
      <c r="B57" s="108" t="s">
        <v>504</v>
      </c>
      <c r="C57" s="224">
        <v>0</v>
      </c>
      <c r="D57" s="224">
        <v>0</v>
      </c>
      <c r="E57" s="142"/>
      <c r="F57" s="224">
        <v>0</v>
      </c>
      <c r="G57" s="108"/>
    </row>
    <row r="58" spans="1:7" x14ac:dyDescent="0.25">
      <c r="A58" s="108" t="s">
        <v>505</v>
      </c>
      <c r="B58" s="108" t="s">
        <v>506</v>
      </c>
      <c r="C58" s="224">
        <v>0</v>
      </c>
      <c r="D58" s="224">
        <v>0</v>
      </c>
      <c r="E58" s="142"/>
      <c r="F58" s="224">
        <v>0</v>
      </c>
      <c r="G58" s="108"/>
    </row>
    <row r="59" spans="1:7" x14ac:dyDescent="0.25">
      <c r="A59" s="108" t="s">
        <v>507</v>
      </c>
      <c r="B59" s="108" t="s">
        <v>508</v>
      </c>
      <c r="C59" s="224">
        <v>1</v>
      </c>
      <c r="D59" s="224">
        <v>0</v>
      </c>
      <c r="E59" s="142"/>
      <c r="F59" s="224">
        <v>1</v>
      </c>
      <c r="G59" s="108"/>
    </row>
    <row r="60" spans="1:7" x14ac:dyDescent="0.25">
      <c r="A60" s="108" t="s">
        <v>509</v>
      </c>
      <c r="B60" s="108" t="s">
        <v>3</v>
      </c>
      <c r="C60" s="224">
        <v>0</v>
      </c>
      <c r="D60" s="224">
        <v>0</v>
      </c>
      <c r="E60" s="142"/>
      <c r="F60" s="224">
        <v>0</v>
      </c>
      <c r="G60" s="108"/>
    </row>
    <row r="61" spans="1:7" x14ac:dyDescent="0.25">
      <c r="A61" s="108" t="s">
        <v>510</v>
      </c>
      <c r="B61" s="108" t="s">
        <v>511</v>
      </c>
      <c r="C61" s="224">
        <v>0</v>
      </c>
      <c r="D61" s="224">
        <v>0</v>
      </c>
      <c r="E61" s="142"/>
      <c r="F61" s="224">
        <v>0</v>
      </c>
      <c r="G61" s="108"/>
    </row>
    <row r="62" spans="1:7" x14ac:dyDescent="0.25">
      <c r="A62" s="108" t="s">
        <v>512</v>
      </c>
      <c r="B62" s="108" t="s">
        <v>513</v>
      </c>
      <c r="C62" s="224">
        <v>0</v>
      </c>
      <c r="D62" s="224">
        <v>0</v>
      </c>
      <c r="E62" s="142"/>
      <c r="F62" s="224">
        <v>0</v>
      </c>
      <c r="G62" s="108"/>
    </row>
    <row r="63" spans="1:7" x14ac:dyDescent="0.25">
      <c r="A63" s="108" t="s">
        <v>514</v>
      </c>
      <c r="B63" s="108" t="s">
        <v>515</v>
      </c>
      <c r="C63" s="224">
        <v>0</v>
      </c>
      <c r="D63" s="224">
        <v>0</v>
      </c>
      <c r="E63" s="142"/>
      <c r="F63" s="224">
        <v>0</v>
      </c>
      <c r="G63" s="108"/>
    </row>
    <row r="64" spans="1:7" x14ac:dyDescent="0.25">
      <c r="A64" s="108" t="s">
        <v>516</v>
      </c>
      <c r="B64" s="108" t="s">
        <v>517</v>
      </c>
      <c r="C64" s="224">
        <v>0</v>
      </c>
      <c r="D64" s="224">
        <v>0</v>
      </c>
      <c r="E64" s="142"/>
      <c r="F64" s="224">
        <v>0</v>
      </c>
      <c r="G64" s="108"/>
    </row>
    <row r="65" spans="1:7" x14ac:dyDescent="0.25">
      <c r="A65" s="108" t="s">
        <v>518</v>
      </c>
      <c r="B65" s="108" t="s">
        <v>519</v>
      </c>
      <c r="C65" s="224">
        <v>0</v>
      </c>
      <c r="D65" s="224">
        <v>0</v>
      </c>
      <c r="E65" s="142"/>
      <c r="F65" s="224">
        <v>0</v>
      </c>
      <c r="G65" s="108"/>
    </row>
    <row r="66" spans="1:7" x14ac:dyDescent="0.25">
      <c r="A66" s="108" t="s">
        <v>520</v>
      </c>
      <c r="B66" s="108" t="s">
        <v>521</v>
      </c>
      <c r="C66" s="224">
        <v>0</v>
      </c>
      <c r="D66" s="224">
        <v>0</v>
      </c>
      <c r="E66" s="142"/>
      <c r="F66" s="224">
        <v>0</v>
      </c>
      <c r="G66" s="108"/>
    </row>
    <row r="67" spans="1:7" x14ac:dyDescent="0.25">
      <c r="A67" s="108" t="s">
        <v>522</v>
      </c>
      <c r="B67" s="108" t="s">
        <v>523</v>
      </c>
      <c r="C67" s="224">
        <v>0</v>
      </c>
      <c r="D67" s="224">
        <v>0</v>
      </c>
      <c r="E67" s="142"/>
      <c r="F67" s="224">
        <v>0</v>
      </c>
      <c r="G67" s="108"/>
    </row>
    <row r="68" spans="1:7" x14ac:dyDescent="0.25">
      <c r="A68" s="108" t="s">
        <v>524</v>
      </c>
      <c r="B68" s="108" t="s">
        <v>525</v>
      </c>
      <c r="C68" s="224">
        <v>0</v>
      </c>
      <c r="D68" s="224">
        <v>0</v>
      </c>
      <c r="E68" s="142"/>
      <c r="F68" s="224">
        <v>0</v>
      </c>
      <c r="G68" s="108"/>
    </row>
    <row r="69" spans="1:7" x14ac:dyDescent="0.25">
      <c r="A69" s="223" t="s">
        <v>526</v>
      </c>
      <c r="B69" s="108" t="s">
        <v>527</v>
      </c>
      <c r="C69" s="224">
        <v>0</v>
      </c>
      <c r="D69" s="224">
        <v>0</v>
      </c>
      <c r="E69" s="142"/>
      <c r="F69" s="224">
        <v>0</v>
      </c>
      <c r="G69" s="108"/>
    </row>
    <row r="70" spans="1:7" x14ac:dyDescent="0.25">
      <c r="A70" s="223" t="s">
        <v>528</v>
      </c>
      <c r="B70" s="108" t="s">
        <v>529</v>
      </c>
      <c r="C70" s="224">
        <v>0</v>
      </c>
      <c r="D70" s="224">
        <v>0</v>
      </c>
      <c r="E70" s="142"/>
      <c r="F70" s="224">
        <v>0</v>
      </c>
      <c r="G70" s="108"/>
    </row>
    <row r="71" spans="1:7" x14ac:dyDescent="0.25">
      <c r="A71" s="223" t="s">
        <v>530</v>
      </c>
      <c r="B71" s="108" t="s">
        <v>6</v>
      </c>
      <c r="C71" s="224">
        <v>0</v>
      </c>
      <c r="D71" s="224">
        <v>0</v>
      </c>
      <c r="E71" s="142"/>
      <c r="F71" s="224">
        <v>0</v>
      </c>
      <c r="G71" s="108"/>
    </row>
    <row r="72" spans="1:7" x14ac:dyDescent="0.25">
      <c r="A72" s="223" t="s">
        <v>531</v>
      </c>
      <c r="B72" s="128" t="s">
        <v>270</v>
      </c>
      <c r="C72" s="141">
        <f>SUM(C73:C75)</f>
        <v>0</v>
      </c>
      <c r="D72" s="141">
        <f>SUM(D73:D75)</f>
        <v>0</v>
      </c>
      <c r="E72" s="142"/>
      <c r="F72" s="141">
        <f>SUM(F73:F75)</f>
        <v>0</v>
      </c>
      <c r="G72" s="108"/>
    </row>
    <row r="73" spans="1:7" x14ac:dyDescent="0.25">
      <c r="A73" s="223" t="s">
        <v>533</v>
      </c>
      <c r="B73" s="108" t="s">
        <v>535</v>
      </c>
      <c r="C73" s="142">
        <v>0</v>
      </c>
      <c r="D73" s="142">
        <v>0</v>
      </c>
      <c r="E73" s="142"/>
      <c r="F73" s="142">
        <v>0</v>
      </c>
      <c r="G73" s="108"/>
    </row>
    <row r="74" spans="1:7" x14ac:dyDescent="0.25">
      <c r="A74" s="223" t="s">
        <v>534</v>
      </c>
      <c r="B74" s="108" t="s">
        <v>537</v>
      </c>
      <c r="C74" s="142">
        <v>0</v>
      </c>
      <c r="D74" s="142">
        <v>0</v>
      </c>
      <c r="E74" s="142"/>
      <c r="F74" s="142">
        <v>0</v>
      </c>
      <c r="G74" s="108"/>
    </row>
    <row r="75" spans="1:7" x14ac:dyDescent="0.25">
      <c r="A75" s="223" t="s">
        <v>536</v>
      </c>
      <c r="B75" s="108" t="s">
        <v>2</v>
      </c>
      <c r="C75" s="142">
        <v>0</v>
      </c>
      <c r="D75" s="142">
        <v>0</v>
      </c>
      <c r="E75" s="142"/>
      <c r="F75" s="142">
        <v>0</v>
      </c>
      <c r="G75" s="108"/>
    </row>
    <row r="76" spans="1:7" x14ac:dyDescent="0.25">
      <c r="A76" s="223" t="s">
        <v>1546</v>
      </c>
      <c r="B76" s="128" t="s">
        <v>98</v>
      </c>
      <c r="C76" s="141">
        <f>SUM(C77:C87)</f>
        <v>0</v>
      </c>
      <c r="D76" s="141">
        <f>SUM(D77:D87)</f>
        <v>0</v>
      </c>
      <c r="E76" s="142"/>
      <c r="F76" s="141">
        <f>SUM(F77:F87)</f>
        <v>0</v>
      </c>
      <c r="G76" s="108"/>
    </row>
    <row r="77" spans="1:7" x14ac:dyDescent="0.25">
      <c r="A77" s="223" t="s">
        <v>538</v>
      </c>
      <c r="B77" s="129" t="s">
        <v>272</v>
      </c>
      <c r="C77" s="142">
        <v>0</v>
      </c>
      <c r="D77" s="142">
        <v>0</v>
      </c>
      <c r="E77" s="142"/>
      <c r="F77" s="142">
        <v>0</v>
      </c>
      <c r="G77" s="108"/>
    </row>
    <row r="78" spans="1:7" s="222" customFormat="1" x14ac:dyDescent="0.25">
      <c r="A78" s="223" t="s">
        <v>539</v>
      </c>
      <c r="B78" s="223" t="s">
        <v>532</v>
      </c>
      <c r="C78" s="224">
        <v>0</v>
      </c>
      <c r="D78" s="224">
        <v>0</v>
      </c>
      <c r="E78" s="224"/>
      <c r="F78" s="224">
        <v>0</v>
      </c>
      <c r="G78" s="223"/>
    </row>
    <row r="79" spans="1:7" x14ac:dyDescent="0.25">
      <c r="A79" s="223" t="s">
        <v>540</v>
      </c>
      <c r="B79" s="129" t="s">
        <v>274</v>
      </c>
      <c r="C79" s="224">
        <v>0</v>
      </c>
      <c r="D79" s="224">
        <v>0</v>
      </c>
      <c r="E79" s="142"/>
      <c r="F79" s="224">
        <v>0</v>
      </c>
      <c r="G79" s="108"/>
    </row>
    <row r="80" spans="1:7" x14ac:dyDescent="0.25">
      <c r="A80" s="108" t="s">
        <v>541</v>
      </c>
      <c r="B80" s="129" t="s">
        <v>276</v>
      </c>
      <c r="C80" s="224">
        <v>0</v>
      </c>
      <c r="D80" s="224">
        <v>0</v>
      </c>
      <c r="E80" s="142"/>
      <c r="F80" s="224">
        <v>0</v>
      </c>
      <c r="G80" s="108"/>
    </row>
    <row r="81" spans="1:7" x14ac:dyDescent="0.25">
      <c r="A81" s="108" t="s">
        <v>542</v>
      </c>
      <c r="B81" s="129" t="s">
        <v>12</v>
      </c>
      <c r="C81" s="224">
        <v>0</v>
      </c>
      <c r="D81" s="224">
        <v>0</v>
      </c>
      <c r="E81" s="142"/>
      <c r="F81" s="224">
        <v>0</v>
      </c>
      <c r="G81" s="108"/>
    </row>
    <row r="82" spans="1:7" x14ac:dyDescent="0.25">
      <c r="A82" s="108" t="s">
        <v>543</v>
      </c>
      <c r="B82" s="129" t="s">
        <v>279</v>
      </c>
      <c r="C82" s="224">
        <v>0</v>
      </c>
      <c r="D82" s="224">
        <v>0</v>
      </c>
      <c r="E82" s="142"/>
      <c r="F82" s="224">
        <v>0</v>
      </c>
      <c r="G82" s="108"/>
    </row>
    <row r="83" spans="1:7" x14ac:dyDescent="0.25">
      <c r="A83" s="108" t="s">
        <v>544</v>
      </c>
      <c r="B83" s="129" t="s">
        <v>281</v>
      </c>
      <c r="C83" s="224">
        <v>0</v>
      </c>
      <c r="D83" s="224">
        <v>0</v>
      </c>
      <c r="E83" s="142"/>
      <c r="F83" s="224">
        <v>0</v>
      </c>
      <c r="G83" s="108"/>
    </row>
    <row r="84" spans="1:7" x14ac:dyDescent="0.25">
      <c r="A84" s="108" t="s">
        <v>545</v>
      </c>
      <c r="B84" s="129" t="s">
        <v>283</v>
      </c>
      <c r="C84" s="224">
        <v>0</v>
      </c>
      <c r="D84" s="224">
        <v>0</v>
      </c>
      <c r="E84" s="142"/>
      <c r="F84" s="224">
        <v>0</v>
      </c>
      <c r="G84" s="108"/>
    </row>
    <row r="85" spans="1:7" x14ac:dyDescent="0.25">
      <c r="A85" s="108" t="s">
        <v>546</v>
      </c>
      <c r="B85" s="129" t="s">
        <v>285</v>
      </c>
      <c r="C85" s="224">
        <v>0</v>
      </c>
      <c r="D85" s="224">
        <v>0</v>
      </c>
      <c r="E85" s="142"/>
      <c r="F85" s="224">
        <v>0</v>
      </c>
      <c r="G85" s="108"/>
    </row>
    <row r="86" spans="1:7" x14ac:dyDescent="0.25">
      <c r="A86" s="108" t="s">
        <v>547</v>
      </c>
      <c r="B86" s="129" t="s">
        <v>287</v>
      </c>
      <c r="C86" s="224">
        <v>0</v>
      </c>
      <c r="D86" s="224">
        <v>0</v>
      </c>
      <c r="E86" s="142"/>
      <c r="F86" s="224">
        <v>0</v>
      </c>
      <c r="G86" s="108"/>
    </row>
    <row r="87" spans="1:7" x14ac:dyDescent="0.25">
      <c r="A87" s="108" t="s">
        <v>548</v>
      </c>
      <c r="B87" s="129" t="s">
        <v>98</v>
      </c>
      <c r="C87" s="224">
        <v>0</v>
      </c>
      <c r="D87" s="224">
        <v>0</v>
      </c>
      <c r="E87" s="142"/>
      <c r="F87" s="224">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5" t="s">
        <v>1557</v>
      </c>
      <c r="C98" s="119" t="s">
        <v>467</v>
      </c>
      <c r="D98" s="119" t="s">
        <v>468</v>
      </c>
      <c r="E98" s="126"/>
      <c r="F98" s="121" t="s">
        <v>435</v>
      </c>
      <c r="G98" s="121"/>
    </row>
    <row r="99" spans="1:7" x14ac:dyDescent="0.25">
      <c r="A99" s="108" t="s">
        <v>559</v>
      </c>
      <c r="B99" s="193" t="s">
        <v>2642</v>
      </c>
      <c r="C99" s="142">
        <v>8.9999999999999993E-3</v>
      </c>
      <c r="D99" s="142">
        <v>0</v>
      </c>
      <c r="E99" s="142"/>
      <c r="F99" s="142">
        <f>C99</f>
        <v>8.9999999999999993E-3</v>
      </c>
      <c r="G99" s="108"/>
    </row>
    <row r="100" spans="1:7" x14ac:dyDescent="0.25">
      <c r="A100" s="108" t="s">
        <v>561</v>
      </c>
      <c r="B100" s="193" t="s">
        <v>2643</v>
      </c>
      <c r="C100" s="142">
        <v>0.01</v>
      </c>
      <c r="D100" s="224">
        <v>0</v>
      </c>
      <c r="E100" s="142"/>
      <c r="F100" s="224">
        <f t="shared" ref="F100:F124" si="1">C100</f>
        <v>0.01</v>
      </c>
      <c r="G100" s="108"/>
    </row>
    <row r="101" spans="1:7" x14ac:dyDescent="0.25">
      <c r="A101" s="108" t="s">
        <v>562</v>
      </c>
      <c r="B101" s="193" t="s">
        <v>2644</v>
      </c>
      <c r="C101" s="142">
        <v>0.02</v>
      </c>
      <c r="D101" s="224">
        <v>0</v>
      </c>
      <c r="E101" s="142"/>
      <c r="F101" s="224">
        <f t="shared" si="1"/>
        <v>0.02</v>
      </c>
      <c r="G101" s="108"/>
    </row>
    <row r="102" spans="1:7" x14ac:dyDescent="0.25">
      <c r="A102" s="108" t="s">
        <v>563</v>
      </c>
      <c r="B102" s="193" t="s">
        <v>2645</v>
      </c>
      <c r="C102" s="142">
        <v>0.13100000000000001</v>
      </c>
      <c r="D102" s="224">
        <v>0</v>
      </c>
      <c r="E102" s="142"/>
      <c r="F102" s="224">
        <f t="shared" si="1"/>
        <v>0.13100000000000001</v>
      </c>
      <c r="G102" s="108"/>
    </row>
    <row r="103" spans="1:7" x14ac:dyDescent="0.25">
      <c r="A103" s="108" t="s">
        <v>564</v>
      </c>
      <c r="B103" s="193" t="s">
        <v>2646</v>
      </c>
      <c r="C103" s="142">
        <v>0.02</v>
      </c>
      <c r="D103" s="224">
        <v>0</v>
      </c>
      <c r="E103" s="142"/>
      <c r="F103" s="224">
        <f t="shared" si="1"/>
        <v>0.02</v>
      </c>
      <c r="G103" s="108"/>
    </row>
    <row r="104" spans="1:7" x14ac:dyDescent="0.25">
      <c r="A104" s="108" t="s">
        <v>565</v>
      </c>
      <c r="B104" s="193" t="s">
        <v>2647</v>
      </c>
      <c r="C104" s="142">
        <v>0.36299999999999999</v>
      </c>
      <c r="D104" s="224">
        <v>0</v>
      </c>
      <c r="E104" s="142"/>
      <c r="F104" s="224">
        <f t="shared" si="1"/>
        <v>0.36299999999999999</v>
      </c>
      <c r="G104" s="108"/>
    </row>
    <row r="105" spans="1:7" x14ac:dyDescent="0.25">
      <c r="A105" s="108" t="s">
        <v>566</v>
      </c>
      <c r="B105" s="193" t="s">
        <v>2648</v>
      </c>
      <c r="C105" s="142">
        <v>5.6000000000000001E-2</v>
      </c>
      <c r="D105" s="224">
        <v>0</v>
      </c>
      <c r="E105" s="142"/>
      <c r="F105" s="224">
        <f t="shared" si="1"/>
        <v>5.6000000000000001E-2</v>
      </c>
      <c r="G105" s="108"/>
    </row>
    <row r="106" spans="1:7" x14ac:dyDescent="0.25">
      <c r="A106" s="108" t="s">
        <v>567</v>
      </c>
      <c r="B106" s="193" t="s">
        <v>2649</v>
      </c>
      <c r="C106" s="142">
        <v>2.7E-2</v>
      </c>
      <c r="D106" s="224">
        <v>0</v>
      </c>
      <c r="E106" s="142"/>
      <c r="F106" s="224">
        <f t="shared" si="1"/>
        <v>2.7E-2</v>
      </c>
      <c r="G106" s="108"/>
    </row>
    <row r="107" spans="1:7" x14ac:dyDescent="0.25">
      <c r="A107" s="108" t="s">
        <v>568</v>
      </c>
      <c r="B107" s="193" t="s">
        <v>2650</v>
      </c>
      <c r="C107" s="142">
        <v>5.8999999999999997E-2</v>
      </c>
      <c r="D107" s="224">
        <v>0</v>
      </c>
      <c r="E107" s="142"/>
      <c r="F107" s="224">
        <f t="shared" si="1"/>
        <v>5.8999999999999997E-2</v>
      </c>
      <c r="G107" s="108"/>
    </row>
    <row r="108" spans="1:7" x14ac:dyDescent="0.25">
      <c r="A108" s="108" t="s">
        <v>569</v>
      </c>
      <c r="B108" s="193" t="s">
        <v>2651</v>
      </c>
      <c r="C108" s="142">
        <v>1.6E-2</v>
      </c>
      <c r="D108" s="224">
        <v>0</v>
      </c>
      <c r="E108" s="142"/>
      <c r="F108" s="224">
        <f t="shared" si="1"/>
        <v>1.6E-2</v>
      </c>
      <c r="G108" s="108"/>
    </row>
    <row r="109" spans="1:7" x14ac:dyDescent="0.25">
      <c r="A109" s="108" t="s">
        <v>570</v>
      </c>
      <c r="B109" s="193" t="s">
        <v>2652</v>
      </c>
      <c r="C109" s="142">
        <v>1.2999999999999999E-2</v>
      </c>
      <c r="D109" s="224">
        <v>0</v>
      </c>
      <c r="E109" s="142"/>
      <c r="F109" s="224">
        <f t="shared" si="1"/>
        <v>1.2999999999999999E-2</v>
      </c>
      <c r="G109" s="108"/>
    </row>
    <row r="110" spans="1:7" x14ac:dyDescent="0.25">
      <c r="A110" s="108" t="s">
        <v>571</v>
      </c>
      <c r="B110" s="193" t="s">
        <v>2653</v>
      </c>
      <c r="C110" s="142">
        <v>4.0000000000000001E-3</v>
      </c>
      <c r="D110" s="224">
        <v>0</v>
      </c>
      <c r="E110" s="142"/>
      <c r="F110" s="224">
        <f t="shared" si="1"/>
        <v>4.0000000000000001E-3</v>
      </c>
      <c r="G110" s="108"/>
    </row>
    <row r="111" spans="1:7" x14ac:dyDescent="0.25">
      <c r="A111" s="108" t="s">
        <v>572</v>
      </c>
      <c r="B111" s="193" t="s">
        <v>2654</v>
      </c>
      <c r="C111" s="142">
        <v>3.5000000000000003E-2</v>
      </c>
      <c r="D111" s="224">
        <v>0</v>
      </c>
      <c r="E111" s="142"/>
      <c r="F111" s="224">
        <f t="shared" si="1"/>
        <v>3.5000000000000003E-2</v>
      </c>
      <c r="G111" s="108"/>
    </row>
    <row r="112" spans="1:7" x14ac:dyDescent="0.25">
      <c r="A112" s="108" t="s">
        <v>573</v>
      </c>
      <c r="B112" s="193" t="s">
        <v>2655</v>
      </c>
      <c r="C112" s="142">
        <v>4.0000000000000001E-3</v>
      </c>
      <c r="D112" s="224">
        <v>0</v>
      </c>
      <c r="E112" s="142"/>
      <c r="F112" s="224">
        <f t="shared" si="1"/>
        <v>4.0000000000000001E-3</v>
      </c>
      <c r="G112" s="108"/>
    </row>
    <row r="113" spans="1:7" x14ac:dyDescent="0.25">
      <c r="A113" s="108" t="s">
        <v>574</v>
      </c>
      <c r="B113" s="193" t="s">
        <v>2656</v>
      </c>
      <c r="C113" s="142">
        <v>2.1000000000000001E-2</v>
      </c>
      <c r="D113" s="224">
        <v>0</v>
      </c>
      <c r="E113" s="142"/>
      <c r="F113" s="224">
        <f t="shared" si="1"/>
        <v>2.1000000000000001E-2</v>
      </c>
      <c r="G113" s="108"/>
    </row>
    <row r="114" spans="1:7" x14ac:dyDescent="0.25">
      <c r="A114" s="108" t="s">
        <v>575</v>
      </c>
      <c r="B114" s="193" t="s">
        <v>2657</v>
      </c>
      <c r="C114" s="142">
        <v>0.02</v>
      </c>
      <c r="D114" s="224">
        <v>0</v>
      </c>
      <c r="E114" s="142"/>
      <c r="F114" s="224">
        <f t="shared" si="1"/>
        <v>0.02</v>
      </c>
      <c r="G114" s="108"/>
    </row>
    <row r="115" spans="1:7" x14ac:dyDescent="0.25">
      <c r="A115" s="108" t="s">
        <v>576</v>
      </c>
      <c r="B115" s="193" t="s">
        <v>2658</v>
      </c>
      <c r="C115" s="142">
        <v>4.3999999999999997E-2</v>
      </c>
      <c r="D115" s="224">
        <v>0</v>
      </c>
      <c r="E115" s="142"/>
      <c r="F115" s="224">
        <f t="shared" si="1"/>
        <v>4.3999999999999997E-2</v>
      </c>
      <c r="G115" s="108"/>
    </row>
    <row r="116" spans="1:7" x14ac:dyDescent="0.25">
      <c r="A116" s="108" t="s">
        <v>577</v>
      </c>
      <c r="B116" s="193" t="s">
        <v>2659</v>
      </c>
      <c r="C116" s="142">
        <v>8.0000000000000002E-3</v>
      </c>
      <c r="D116" s="224">
        <v>0</v>
      </c>
      <c r="E116" s="142"/>
      <c r="F116" s="224">
        <f t="shared" si="1"/>
        <v>8.0000000000000002E-3</v>
      </c>
      <c r="G116" s="108"/>
    </row>
    <row r="117" spans="1:7" x14ac:dyDescent="0.25">
      <c r="A117" s="108" t="s">
        <v>578</v>
      </c>
      <c r="B117" s="193" t="s">
        <v>2660</v>
      </c>
      <c r="C117" s="142">
        <v>8.9999999999999993E-3</v>
      </c>
      <c r="D117" s="224">
        <v>0</v>
      </c>
      <c r="E117" s="142"/>
      <c r="F117" s="224">
        <f t="shared" si="1"/>
        <v>8.9999999999999993E-3</v>
      </c>
      <c r="G117" s="108"/>
    </row>
    <row r="118" spans="1:7" x14ac:dyDescent="0.25">
      <c r="A118" s="108" t="s">
        <v>579</v>
      </c>
      <c r="B118" s="193" t="s">
        <v>2661</v>
      </c>
      <c r="C118" s="142">
        <v>8.9999999999999993E-3</v>
      </c>
      <c r="D118" s="224">
        <v>0</v>
      </c>
      <c r="E118" s="142"/>
      <c r="F118" s="224">
        <f t="shared" si="1"/>
        <v>8.9999999999999993E-3</v>
      </c>
      <c r="G118" s="108"/>
    </row>
    <row r="119" spans="1:7" x14ac:dyDescent="0.25">
      <c r="A119" s="108" t="s">
        <v>580</v>
      </c>
      <c r="B119" s="193" t="s">
        <v>2662</v>
      </c>
      <c r="C119" s="142">
        <v>8.9999999999999993E-3</v>
      </c>
      <c r="D119" s="224">
        <v>0</v>
      </c>
      <c r="E119" s="142"/>
      <c r="F119" s="224">
        <f t="shared" si="1"/>
        <v>8.9999999999999993E-3</v>
      </c>
      <c r="G119" s="108"/>
    </row>
    <row r="120" spans="1:7" x14ac:dyDescent="0.25">
      <c r="A120" s="108" t="s">
        <v>581</v>
      </c>
      <c r="B120" s="193" t="s">
        <v>2663</v>
      </c>
      <c r="C120" s="142">
        <v>2.5000000000000001E-2</v>
      </c>
      <c r="D120" s="224">
        <v>0</v>
      </c>
      <c r="E120" s="142"/>
      <c r="F120" s="224">
        <f t="shared" si="1"/>
        <v>2.5000000000000001E-2</v>
      </c>
      <c r="G120" s="108"/>
    </row>
    <row r="121" spans="1:7" x14ac:dyDescent="0.25">
      <c r="A121" s="108" t="s">
        <v>582</v>
      </c>
      <c r="B121" s="193" t="s">
        <v>2664</v>
      </c>
      <c r="C121" s="142">
        <v>2.1999999999999999E-2</v>
      </c>
      <c r="D121" s="224">
        <v>0</v>
      </c>
      <c r="E121" s="142"/>
      <c r="F121" s="224">
        <f t="shared" si="1"/>
        <v>2.1999999999999999E-2</v>
      </c>
      <c r="G121" s="108"/>
    </row>
    <row r="122" spans="1:7" x14ac:dyDescent="0.25">
      <c r="A122" s="108" t="s">
        <v>583</v>
      </c>
      <c r="B122" s="193" t="s">
        <v>2665</v>
      </c>
      <c r="C122" s="142">
        <v>1.2999999999999999E-2</v>
      </c>
      <c r="D122" s="224">
        <v>0</v>
      </c>
      <c r="E122" s="142"/>
      <c r="F122" s="224">
        <f t="shared" si="1"/>
        <v>1.2999999999999999E-2</v>
      </c>
      <c r="G122" s="108"/>
    </row>
    <row r="123" spans="1:7" x14ac:dyDescent="0.25">
      <c r="A123" s="108" t="s">
        <v>584</v>
      </c>
      <c r="B123" s="193" t="s">
        <v>2666</v>
      </c>
      <c r="C123" s="142">
        <v>1.9E-2</v>
      </c>
      <c r="D123" s="224">
        <v>0</v>
      </c>
      <c r="E123" s="142"/>
      <c r="F123" s="224">
        <f t="shared" si="1"/>
        <v>1.9E-2</v>
      </c>
      <c r="G123" s="108"/>
    </row>
    <row r="124" spans="1:7" x14ac:dyDescent="0.25">
      <c r="A124" s="108" t="s">
        <v>585</v>
      </c>
      <c r="B124" s="193" t="s">
        <v>2667</v>
      </c>
      <c r="C124" s="142">
        <v>3.4000000000000002E-2</v>
      </c>
      <c r="D124" s="224">
        <v>0</v>
      </c>
      <c r="E124" s="142"/>
      <c r="F124" s="224">
        <f t="shared" si="1"/>
        <v>3.4000000000000002E-2</v>
      </c>
      <c r="G124" s="108"/>
    </row>
    <row r="125" spans="1:7" x14ac:dyDescent="0.25">
      <c r="A125" s="108" t="s">
        <v>586</v>
      </c>
      <c r="B125" s="129"/>
      <c r="C125" s="142"/>
      <c r="D125" s="224"/>
      <c r="E125" s="142"/>
      <c r="F125" s="142"/>
      <c r="G125" s="108"/>
    </row>
    <row r="126" spans="1:7" x14ac:dyDescent="0.25">
      <c r="A126" s="108" t="s">
        <v>587</v>
      </c>
      <c r="B126" s="129"/>
      <c r="C126" s="142"/>
      <c r="D126" s="224"/>
      <c r="E126" s="142"/>
      <c r="F126" s="142"/>
      <c r="G126" s="108"/>
    </row>
    <row r="127" spans="1:7" x14ac:dyDescent="0.25">
      <c r="A127" s="108" t="s">
        <v>588</v>
      </c>
      <c r="B127" s="129"/>
      <c r="C127" s="142"/>
      <c r="D127" s="224"/>
      <c r="E127" s="142"/>
      <c r="F127" s="142"/>
      <c r="G127" s="108"/>
    </row>
    <row r="128" spans="1:7" x14ac:dyDescent="0.25">
      <c r="A128" s="108" t="s">
        <v>589</v>
      </c>
      <c r="B128" s="129"/>
      <c r="C128" s="142"/>
      <c r="D128" s="224"/>
      <c r="E128" s="142"/>
      <c r="F128" s="142"/>
      <c r="G128" s="108"/>
    </row>
    <row r="129" spans="1:7" x14ac:dyDescent="0.25">
      <c r="A129" s="108" t="s">
        <v>590</v>
      </c>
      <c r="B129" s="129"/>
      <c r="C129" s="142"/>
      <c r="D129" s="224"/>
      <c r="E129" s="142"/>
      <c r="F129" s="142"/>
      <c r="G129" s="108"/>
    </row>
    <row r="130" spans="1:7" x14ac:dyDescent="0.25">
      <c r="A130" s="108" t="s">
        <v>1520</v>
      </c>
      <c r="B130" s="129"/>
      <c r="C130" s="142"/>
      <c r="D130" s="224"/>
      <c r="E130" s="142"/>
      <c r="F130" s="142"/>
      <c r="G130" s="108"/>
    </row>
    <row r="131" spans="1:7" x14ac:dyDescent="0.25">
      <c r="A131" s="108" t="s">
        <v>1521</v>
      </c>
      <c r="B131" s="129"/>
      <c r="C131" s="142"/>
      <c r="D131" s="224"/>
      <c r="E131" s="142"/>
      <c r="F131" s="142"/>
      <c r="G131" s="108"/>
    </row>
    <row r="132" spans="1:7" x14ac:dyDescent="0.25">
      <c r="A132" s="108" t="s">
        <v>1522</v>
      </c>
      <c r="B132" s="129"/>
      <c r="C132" s="142"/>
      <c r="D132" s="224"/>
      <c r="E132" s="142"/>
      <c r="F132" s="142"/>
      <c r="G132" s="108"/>
    </row>
    <row r="133" spans="1:7" x14ac:dyDescent="0.25">
      <c r="A133" s="108" t="s">
        <v>1523</v>
      </c>
      <c r="B133" s="129"/>
      <c r="C133" s="142"/>
      <c r="D133" s="224"/>
      <c r="E133" s="142"/>
      <c r="F133" s="142"/>
      <c r="G133" s="108"/>
    </row>
    <row r="134" spans="1:7" x14ac:dyDescent="0.25">
      <c r="A134" s="108" t="s">
        <v>1524</v>
      </c>
      <c r="B134" s="129"/>
      <c r="C134" s="142"/>
      <c r="D134" s="224"/>
      <c r="E134" s="142"/>
      <c r="F134" s="142"/>
      <c r="G134" s="108"/>
    </row>
    <row r="135" spans="1:7" x14ac:dyDescent="0.25">
      <c r="A135" s="108" t="s">
        <v>1525</v>
      </c>
      <c r="B135" s="129"/>
      <c r="C135" s="142"/>
      <c r="D135" s="224"/>
      <c r="E135" s="142"/>
      <c r="F135" s="142"/>
      <c r="G135" s="108"/>
    </row>
    <row r="136" spans="1:7" x14ac:dyDescent="0.25">
      <c r="A136" s="108" t="s">
        <v>1526</v>
      </c>
      <c r="B136" s="129"/>
      <c r="C136" s="142"/>
      <c r="D136" s="224"/>
      <c r="E136" s="142"/>
      <c r="F136" s="142"/>
      <c r="G136" s="108"/>
    </row>
    <row r="137" spans="1:7" x14ac:dyDescent="0.25">
      <c r="A137" s="108" t="s">
        <v>1527</v>
      </c>
      <c r="B137" s="129"/>
      <c r="C137" s="142"/>
      <c r="D137" s="224"/>
      <c r="E137" s="142"/>
      <c r="F137" s="142"/>
      <c r="G137" s="108"/>
    </row>
    <row r="138" spans="1:7" x14ac:dyDescent="0.25">
      <c r="A138" s="108" t="s">
        <v>1528</v>
      </c>
      <c r="B138" s="129"/>
      <c r="C138" s="142"/>
      <c r="D138" s="224"/>
      <c r="E138" s="142"/>
      <c r="F138" s="142"/>
      <c r="G138" s="108"/>
    </row>
    <row r="139" spans="1:7" x14ac:dyDescent="0.25">
      <c r="A139" s="108" t="s">
        <v>1529</v>
      </c>
      <c r="B139" s="129"/>
      <c r="C139" s="142"/>
      <c r="D139" s="224"/>
      <c r="E139" s="142"/>
      <c r="F139" s="142"/>
      <c r="G139" s="108"/>
    </row>
    <row r="140" spans="1:7" x14ac:dyDescent="0.25">
      <c r="A140" s="108" t="s">
        <v>1530</v>
      </c>
      <c r="B140" s="129"/>
      <c r="C140" s="142"/>
      <c r="D140" s="224"/>
      <c r="E140" s="142"/>
      <c r="F140" s="142"/>
      <c r="G140" s="108"/>
    </row>
    <row r="141" spans="1:7" x14ac:dyDescent="0.25">
      <c r="A141" s="108" t="s">
        <v>1531</v>
      </c>
      <c r="B141" s="129"/>
      <c r="C141" s="142"/>
      <c r="D141" s="224"/>
      <c r="E141" s="142"/>
      <c r="F141" s="142"/>
      <c r="G141" s="108"/>
    </row>
    <row r="142" spans="1:7" x14ac:dyDescent="0.25">
      <c r="A142" s="108" t="s">
        <v>1532</v>
      </c>
      <c r="B142" s="129"/>
      <c r="C142" s="142"/>
      <c r="D142" s="224"/>
      <c r="E142" s="142"/>
      <c r="F142" s="142"/>
      <c r="G142" s="108"/>
    </row>
    <row r="143" spans="1:7" x14ac:dyDescent="0.25">
      <c r="A143" s="108" t="s">
        <v>1533</v>
      </c>
      <c r="B143" s="129"/>
      <c r="C143" s="142"/>
      <c r="D143" s="224"/>
      <c r="E143" s="142"/>
      <c r="F143" s="142"/>
      <c r="G143" s="108"/>
    </row>
    <row r="144" spans="1:7" x14ac:dyDescent="0.25">
      <c r="A144" s="108" t="s">
        <v>1534</v>
      </c>
      <c r="B144" s="129"/>
      <c r="C144" s="142"/>
      <c r="D144" s="224"/>
      <c r="E144" s="142"/>
      <c r="F144" s="142"/>
      <c r="G144" s="108"/>
    </row>
    <row r="145" spans="1:7" x14ac:dyDescent="0.25">
      <c r="A145" s="108" t="s">
        <v>1535</v>
      </c>
      <c r="B145" s="129"/>
      <c r="C145" s="142"/>
      <c r="D145" s="224"/>
      <c r="E145" s="142"/>
      <c r="F145" s="142"/>
      <c r="G145" s="108"/>
    </row>
    <row r="146" spans="1:7" x14ac:dyDescent="0.25">
      <c r="A146" s="108" t="s">
        <v>1536</v>
      </c>
      <c r="B146" s="129"/>
      <c r="C146" s="142"/>
      <c r="D146" s="224"/>
      <c r="E146" s="142"/>
      <c r="F146" s="142"/>
      <c r="G146" s="108"/>
    </row>
    <row r="147" spans="1:7" x14ac:dyDescent="0.25">
      <c r="A147" s="108" t="s">
        <v>1537</v>
      </c>
      <c r="B147" s="129"/>
      <c r="C147" s="142"/>
      <c r="D147" s="224"/>
      <c r="E147" s="142"/>
      <c r="F147" s="142"/>
      <c r="G147" s="108"/>
    </row>
    <row r="148" spans="1:7" x14ac:dyDescent="0.25">
      <c r="A148" s="108" t="s">
        <v>1538</v>
      </c>
      <c r="B148" s="129"/>
      <c r="C148" s="142"/>
      <c r="D148" s="224"/>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142">
        <v>0.39850000000000002</v>
      </c>
      <c r="D150" s="142">
        <v>0</v>
      </c>
      <c r="E150" s="143"/>
      <c r="F150" s="142">
        <f>C150</f>
        <v>0.39850000000000002</v>
      </c>
    </row>
    <row r="151" spans="1:7" x14ac:dyDescent="0.25">
      <c r="A151" s="108" t="s">
        <v>594</v>
      </c>
      <c r="B151" s="108" t="s">
        <v>595</v>
      </c>
      <c r="C151" s="142">
        <v>0.60150000000000003</v>
      </c>
      <c r="D151" s="142">
        <v>0</v>
      </c>
      <c r="E151" s="143"/>
      <c r="F151" s="224">
        <f t="shared" ref="F151:F152" si="2">C151</f>
        <v>0.60150000000000003</v>
      </c>
    </row>
    <row r="152" spans="1:7" x14ac:dyDescent="0.25">
      <c r="A152" s="108" t="s">
        <v>596</v>
      </c>
      <c r="B152" s="108" t="s">
        <v>98</v>
      </c>
      <c r="C152" s="142">
        <v>0</v>
      </c>
      <c r="D152" s="142">
        <v>0</v>
      </c>
      <c r="E152" s="143"/>
      <c r="F152" s="224">
        <f t="shared" si="2"/>
        <v>0</v>
      </c>
    </row>
    <row r="153" spans="1:7" outlineLevel="1" x14ac:dyDescent="0.25">
      <c r="A153" s="108" t="s">
        <v>597</v>
      </c>
      <c r="C153" s="142"/>
      <c r="D153" s="142"/>
      <c r="E153" s="143"/>
      <c r="F153" s="142"/>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4">
        <v>0</v>
      </c>
      <c r="D160" s="142">
        <v>0</v>
      </c>
      <c r="E160" s="143"/>
      <c r="F160" s="142">
        <f>C160</f>
        <v>0</v>
      </c>
    </row>
    <row r="161" spans="1:7" x14ac:dyDescent="0.25">
      <c r="A161" s="108" t="s">
        <v>606</v>
      </c>
      <c r="B161" s="108" t="s">
        <v>607</v>
      </c>
      <c r="C161" s="224">
        <v>1</v>
      </c>
      <c r="D161" s="224">
        <v>0</v>
      </c>
      <c r="E161" s="143"/>
      <c r="F161" s="224">
        <f t="shared" ref="F161:F162" si="3">C161</f>
        <v>1</v>
      </c>
    </row>
    <row r="162" spans="1:7" x14ac:dyDescent="0.25">
      <c r="A162" s="108" t="s">
        <v>608</v>
      </c>
      <c r="B162" s="108" t="s">
        <v>98</v>
      </c>
      <c r="C162" s="224">
        <v>0</v>
      </c>
      <c r="D162" s="224">
        <v>0</v>
      </c>
      <c r="E162" s="143"/>
      <c r="F162" s="224">
        <f t="shared" si="3"/>
        <v>0</v>
      </c>
    </row>
    <row r="163" spans="1:7" outlineLevel="1" x14ac:dyDescent="0.25">
      <c r="A163" s="108" t="s">
        <v>609</v>
      </c>
      <c r="E163" s="104"/>
    </row>
    <row r="164" spans="1:7" outlineLevel="1" x14ac:dyDescent="0.25">
      <c r="A164" s="108" t="s">
        <v>610</v>
      </c>
      <c r="E164" s="104"/>
    </row>
    <row r="165" spans="1:7" outlineLevel="1" x14ac:dyDescent="0.25">
      <c r="A165" s="108" t="s">
        <v>611</v>
      </c>
      <c r="E165" s="104"/>
    </row>
    <row r="166" spans="1:7" outlineLevel="1" x14ac:dyDescent="0.25">
      <c r="A166" s="108" t="s">
        <v>612</v>
      </c>
      <c r="E166" s="104"/>
    </row>
    <row r="167" spans="1:7" outlineLevel="1" x14ac:dyDescent="0.25">
      <c r="A167" s="108" t="s">
        <v>613</v>
      </c>
      <c r="E167" s="104"/>
    </row>
    <row r="168" spans="1:7" outlineLevel="1" x14ac:dyDescent="0.25">
      <c r="A168" s="108" t="s">
        <v>614</v>
      </c>
      <c r="E168" s="104"/>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142">
        <v>0.11</v>
      </c>
      <c r="D170" s="142">
        <v>0</v>
      </c>
      <c r="E170" s="143"/>
      <c r="F170" s="142">
        <f>C170</f>
        <v>0.11</v>
      </c>
    </row>
    <row r="171" spans="1:7" x14ac:dyDescent="0.25">
      <c r="A171" s="108" t="s">
        <v>618</v>
      </c>
      <c r="B171" s="130" t="s">
        <v>619</v>
      </c>
      <c r="C171" s="142">
        <v>0.08</v>
      </c>
      <c r="D171" s="224">
        <v>0</v>
      </c>
      <c r="E171" s="143"/>
      <c r="F171" s="224">
        <f t="shared" ref="F171:F174" si="4">C171</f>
        <v>0.08</v>
      </c>
    </row>
    <row r="172" spans="1:7" x14ac:dyDescent="0.25">
      <c r="A172" s="108" t="s">
        <v>620</v>
      </c>
      <c r="B172" s="130" t="s">
        <v>621</v>
      </c>
      <c r="C172" s="142">
        <v>0.11</v>
      </c>
      <c r="D172" s="224">
        <v>0</v>
      </c>
      <c r="E172" s="142"/>
      <c r="F172" s="224">
        <f t="shared" si="4"/>
        <v>0.11</v>
      </c>
    </row>
    <row r="173" spans="1:7" x14ac:dyDescent="0.25">
      <c r="A173" s="108" t="s">
        <v>622</v>
      </c>
      <c r="B173" s="130" t="s">
        <v>623</v>
      </c>
      <c r="C173" s="142">
        <v>0.16</v>
      </c>
      <c r="D173" s="224">
        <v>0</v>
      </c>
      <c r="E173" s="142"/>
      <c r="F173" s="224">
        <f t="shared" si="4"/>
        <v>0.16</v>
      </c>
    </row>
    <row r="174" spans="1:7" x14ac:dyDescent="0.25">
      <c r="A174" s="108" t="s">
        <v>624</v>
      </c>
      <c r="B174" s="130" t="s">
        <v>625</v>
      </c>
      <c r="C174" s="142">
        <v>0.54</v>
      </c>
      <c r="D174" s="224">
        <v>0</v>
      </c>
      <c r="E174" s="142"/>
      <c r="F174" s="224">
        <f t="shared" si="4"/>
        <v>0.54</v>
      </c>
    </row>
    <row r="175" spans="1:7" outlineLevel="1" x14ac:dyDescent="0.25">
      <c r="A175" s="108" t="s">
        <v>626</v>
      </c>
      <c r="B175" s="127"/>
      <c r="C175" s="142"/>
      <c r="D175" s="142"/>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0</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166">
        <v>127.324373804461</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29" t="s">
        <v>2668</v>
      </c>
      <c r="C190" s="166">
        <v>5.18</v>
      </c>
      <c r="D190" s="169">
        <v>2040</v>
      </c>
      <c r="E190" s="135"/>
      <c r="F190" s="165">
        <f>IF($C$214=0,"",IF(C190="[for completion]","",IF(C190="","",C190/$C$214)))</f>
        <v>3.3399961312786122E-4</v>
      </c>
      <c r="G190" s="165">
        <f>IF($D$214=0,"",IF(D190="[for completion]","",IF(D190="","",D190/$D$214)))</f>
        <v>1.8593290009752364E-2</v>
      </c>
    </row>
    <row r="191" spans="1:7" x14ac:dyDescent="0.25">
      <c r="A191" s="108" t="s">
        <v>645</v>
      </c>
      <c r="B191" s="129" t="s">
        <v>2669</v>
      </c>
      <c r="C191" s="166">
        <v>14.83</v>
      </c>
      <c r="D191" s="169">
        <v>1981</v>
      </c>
      <c r="E191" s="135"/>
      <c r="F191" s="165">
        <f t="shared" ref="F191:F213" si="5">IF($C$214=0,"",IF(C191="[for completion]","",IF(C191="","",C191/$C$214)))</f>
        <v>9.562189696305371E-4</v>
      </c>
      <c r="G191" s="165">
        <f t="shared" ref="G191:G213" si="6">IF($D$214=0,"",IF(D191="[for completion]","",IF(D191="","",D191/$D$214)))</f>
        <v>1.8055542896725212E-2</v>
      </c>
    </row>
    <row r="192" spans="1:7" x14ac:dyDescent="0.25">
      <c r="A192" s="108" t="s">
        <v>646</v>
      </c>
      <c r="B192" s="129" t="s">
        <v>2670</v>
      </c>
      <c r="C192" s="166">
        <v>103.09</v>
      </c>
      <c r="D192" s="169">
        <v>5891</v>
      </c>
      <c r="E192" s="135"/>
      <c r="F192" s="165">
        <f t="shared" si="5"/>
        <v>6.6471081307627831E-3</v>
      </c>
      <c r="G192" s="165">
        <f t="shared" si="6"/>
        <v>5.3692682082083908E-2</v>
      </c>
    </row>
    <row r="193" spans="1:7" x14ac:dyDescent="0.25">
      <c r="A193" s="108" t="s">
        <v>647</v>
      </c>
      <c r="B193" s="129" t="s">
        <v>2671</v>
      </c>
      <c r="C193" s="166">
        <v>398.45</v>
      </c>
      <c r="D193" s="169">
        <v>10561</v>
      </c>
      <c r="E193" s="135"/>
      <c r="F193" s="165">
        <f t="shared" si="5"/>
        <v>2.5691533948030174E-2</v>
      </c>
      <c r="G193" s="165">
        <f t="shared" si="6"/>
        <v>9.6256733231860153E-2</v>
      </c>
    </row>
    <row r="194" spans="1:7" x14ac:dyDescent="0.25">
      <c r="A194" s="108" t="s">
        <v>648</v>
      </c>
      <c r="B194" s="129" t="s">
        <v>2672</v>
      </c>
      <c r="C194" s="166">
        <v>724.2</v>
      </c>
      <c r="D194" s="169">
        <v>11570</v>
      </c>
      <c r="E194" s="135"/>
      <c r="F194" s="165">
        <f t="shared" si="5"/>
        <v>4.6695467148107551E-2</v>
      </c>
      <c r="G194" s="165">
        <f t="shared" si="6"/>
        <v>0.10545312030040924</v>
      </c>
    </row>
    <row r="195" spans="1:7" x14ac:dyDescent="0.25">
      <c r="A195" s="108" t="s">
        <v>649</v>
      </c>
      <c r="B195" s="129" t="s">
        <v>2673</v>
      </c>
      <c r="C195" s="166">
        <v>1067.02</v>
      </c>
      <c r="D195" s="169">
        <v>12173</v>
      </c>
      <c r="E195" s="135"/>
      <c r="F195" s="165">
        <f t="shared" si="5"/>
        <v>6.8800051582951827E-2</v>
      </c>
      <c r="G195" s="165">
        <f t="shared" si="6"/>
        <v>0.11094907808270368</v>
      </c>
    </row>
    <row r="196" spans="1:7" x14ac:dyDescent="0.25">
      <c r="A196" s="108" t="s">
        <v>650</v>
      </c>
      <c r="B196" s="129" t="s">
        <v>2674</v>
      </c>
      <c r="C196" s="166">
        <v>2908.29</v>
      </c>
      <c r="D196" s="169">
        <v>23363</v>
      </c>
      <c r="E196" s="135"/>
      <c r="F196" s="165">
        <f t="shared" si="5"/>
        <v>0.18752272873815204</v>
      </c>
      <c r="G196" s="165">
        <f t="shared" si="6"/>
        <v>0.21293874240090416</v>
      </c>
    </row>
    <row r="197" spans="1:7" x14ac:dyDescent="0.25">
      <c r="A197" s="108" t="s">
        <v>651</v>
      </c>
      <c r="B197" s="129" t="s">
        <v>2675</v>
      </c>
      <c r="C197" s="166">
        <v>3041.54</v>
      </c>
      <c r="D197" s="169">
        <v>17503</v>
      </c>
      <c r="E197" s="135"/>
      <c r="F197" s="165">
        <f t="shared" si="5"/>
        <v>0.19611451415307241</v>
      </c>
      <c r="G197" s="165">
        <f t="shared" si="6"/>
        <v>0.1595286054121057</v>
      </c>
    </row>
    <row r="198" spans="1:7" x14ac:dyDescent="0.25">
      <c r="A198" s="108" t="s">
        <v>652</v>
      </c>
      <c r="B198" s="129" t="s">
        <v>2676</v>
      </c>
      <c r="C198" s="166">
        <v>2447.54</v>
      </c>
      <c r="D198" s="169">
        <v>10990</v>
      </c>
      <c r="E198" s="135"/>
      <c r="F198" s="165">
        <f t="shared" si="5"/>
        <v>0.1578141724160165</v>
      </c>
      <c r="G198" s="165">
        <f t="shared" si="6"/>
        <v>0.1001667927486169</v>
      </c>
    </row>
    <row r="199" spans="1:7" x14ac:dyDescent="0.25">
      <c r="A199" s="108" t="s">
        <v>653</v>
      </c>
      <c r="B199" s="129" t="s">
        <v>2677</v>
      </c>
      <c r="C199" s="166">
        <v>1678.34</v>
      </c>
      <c r="D199" s="169">
        <v>6158</v>
      </c>
      <c r="E199" s="129"/>
      <c r="F199" s="165">
        <f t="shared" si="5"/>
        <v>0.1082171642272229</v>
      </c>
      <c r="G199" s="165">
        <f t="shared" si="6"/>
        <v>5.6126215627477966E-2</v>
      </c>
    </row>
    <row r="200" spans="1:7" x14ac:dyDescent="0.25">
      <c r="A200" s="108" t="s">
        <v>654</v>
      </c>
      <c r="B200" s="129" t="s">
        <v>2678</v>
      </c>
      <c r="C200" s="166">
        <v>997.57</v>
      </c>
      <c r="D200" s="169">
        <v>3093</v>
      </c>
      <c r="E200" s="129"/>
      <c r="F200" s="165">
        <f t="shared" si="5"/>
        <v>6.4322006576826365E-2</v>
      </c>
      <c r="G200" s="165">
        <f t="shared" si="6"/>
        <v>2.8190708823609831E-2</v>
      </c>
    </row>
    <row r="201" spans="1:7" x14ac:dyDescent="0.25">
      <c r="A201" s="108" t="s">
        <v>655</v>
      </c>
      <c r="B201" s="129" t="s">
        <v>2679</v>
      </c>
      <c r="C201" s="166">
        <v>628.62</v>
      </c>
      <c r="D201" s="169">
        <v>1684</v>
      </c>
      <c r="E201" s="129"/>
      <c r="F201" s="165">
        <f t="shared" si="5"/>
        <v>4.0532593977690372E-2</v>
      </c>
      <c r="G201" s="165">
        <f t="shared" si="6"/>
        <v>1.5348578615893617E-2</v>
      </c>
    </row>
    <row r="202" spans="1:7" x14ac:dyDescent="0.25">
      <c r="A202" s="108" t="s">
        <v>656</v>
      </c>
      <c r="B202" s="129" t="s">
        <v>2680</v>
      </c>
      <c r="C202" s="166">
        <v>404.08</v>
      </c>
      <c r="D202" s="169">
        <v>954</v>
      </c>
      <c r="E202" s="129"/>
      <c r="F202" s="165">
        <f t="shared" si="5"/>
        <v>2.6054548971564898E-2</v>
      </c>
      <c r="G202" s="165">
        <f t="shared" si="6"/>
        <v>8.6950973869136042E-3</v>
      </c>
    </row>
    <row r="203" spans="1:7" x14ac:dyDescent="0.25">
      <c r="A203" s="108" t="s">
        <v>657</v>
      </c>
      <c r="B203" s="129" t="s">
        <v>2681</v>
      </c>
      <c r="C203" s="166">
        <v>271.14999999999998</v>
      </c>
      <c r="D203" s="169">
        <v>573</v>
      </c>
      <c r="E203" s="129"/>
      <c r="F203" s="165">
        <f t="shared" si="5"/>
        <v>1.7483396737378296E-2</v>
      </c>
      <c r="G203" s="165">
        <f t="shared" si="6"/>
        <v>5.2225270468569136E-3</v>
      </c>
    </row>
    <row r="204" spans="1:7" x14ac:dyDescent="0.25">
      <c r="A204" s="108" t="s">
        <v>658</v>
      </c>
      <c r="B204" s="129" t="s">
        <v>2682</v>
      </c>
      <c r="C204" s="166">
        <v>304.47000000000003</v>
      </c>
      <c r="D204" s="169">
        <v>560</v>
      </c>
      <c r="E204" s="129"/>
      <c r="F204" s="165">
        <f t="shared" si="5"/>
        <v>1.9631826681281838E-2</v>
      </c>
      <c r="G204" s="165">
        <f t="shared" si="6"/>
        <v>5.1040403948339821E-3</v>
      </c>
    </row>
    <row r="205" spans="1:7" x14ac:dyDescent="0.25">
      <c r="A205" s="108" t="s">
        <v>659</v>
      </c>
      <c r="B205" s="129" t="s">
        <v>2683</v>
      </c>
      <c r="C205" s="166">
        <v>180.44</v>
      </c>
      <c r="D205" s="169">
        <v>278</v>
      </c>
      <c r="F205" s="165">
        <f t="shared" si="5"/>
        <v>1.1634534786253143E-2</v>
      </c>
      <c r="G205" s="165">
        <f t="shared" si="6"/>
        <v>2.5337914817211552E-3</v>
      </c>
    </row>
    <row r="206" spans="1:7" x14ac:dyDescent="0.25">
      <c r="A206" s="108" t="s">
        <v>660</v>
      </c>
      <c r="B206" s="129" t="s">
        <v>2684</v>
      </c>
      <c r="C206" s="166">
        <v>94.74</v>
      </c>
      <c r="D206" s="169">
        <v>127</v>
      </c>
      <c r="E206" s="124"/>
      <c r="F206" s="165">
        <f t="shared" si="5"/>
        <v>6.108711070991037E-3</v>
      </c>
      <c r="G206" s="165">
        <f t="shared" si="6"/>
        <v>1.1575234466855637E-3</v>
      </c>
    </row>
    <row r="207" spans="1:7" x14ac:dyDescent="0.25">
      <c r="A207" s="108" t="s">
        <v>661</v>
      </c>
      <c r="B207" s="129" t="s">
        <v>2685</v>
      </c>
      <c r="C207" s="166">
        <v>63.51</v>
      </c>
      <c r="D207" s="169">
        <v>75</v>
      </c>
      <c r="E207" s="124"/>
      <c r="F207" s="165">
        <f t="shared" si="5"/>
        <v>4.0950415887549161E-3</v>
      </c>
      <c r="G207" s="165">
        <f t="shared" si="6"/>
        <v>6.8357683859383692E-4</v>
      </c>
    </row>
    <row r="208" spans="1:7" x14ac:dyDescent="0.25">
      <c r="A208" s="108" t="s">
        <v>662</v>
      </c>
      <c r="B208" s="129" t="s">
        <v>2686</v>
      </c>
      <c r="C208" s="166">
        <v>42.44</v>
      </c>
      <c r="D208" s="169">
        <v>45</v>
      </c>
      <c r="E208" s="124"/>
      <c r="F208" s="165">
        <f t="shared" si="5"/>
        <v>2.736475594815913E-3</v>
      </c>
      <c r="G208" s="165">
        <f t="shared" si="6"/>
        <v>4.1014610315630214E-4</v>
      </c>
    </row>
    <row r="209" spans="1:7" x14ac:dyDescent="0.25">
      <c r="A209" s="108" t="s">
        <v>663</v>
      </c>
      <c r="B209" s="129" t="s">
        <v>2687</v>
      </c>
      <c r="C209" s="166">
        <v>133.5</v>
      </c>
      <c r="D209" s="169">
        <v>98</v>
      </c>
      <c r="E209" s="124"/>
      <c r="F209" s="165">
        <f t="shared" si="5"/>
        <v>8.6079050873686253E-3</v>
      </c>
      <c r="G209" s="165">
        <f t="shared" si="6"/>
        <v>8.9320706909594687E-4</v>
      </c>
    </row>
    <row r="210" spans="1:7" x14ac:dyDescent="0.25">
      <c r="A210" s="108" t="s">
        <v>664</v>
      </c>
      <c r="B210" s="129"/>
      <c r="C210" s="166"/>
      <c r="D210" s="169"/>
      <c r="E210" s="124"/>
      <c r="F210" s="165" t="str">
        <f t="shared" si="5"/>
        <v/>
      </c>
      <c r="G210" s="165" t="str">
        <f t="shared" si="6"/>
        <v/>
      </c>
    </row>
    <row r="211" spans="1:7" x14ac:dyDescent="0.25">
      <c r="A211" s="108" t="s">
        <v>665</v>
      </c>
      <c r="B211" s="129"/>
      <c r="C211" s="166"/>
      <c r="D211" s="169"/>
      <c r="E211" s="124"/>
      <c r="F211" s="165" t="str">
        <f t="shared" si="5"/>
        <v/>
      </c>
      <c r="G211" s="165" t="str">
        <f t="shared" si="6"/>
        <v/>
      </c>
    </row>
    <row r="212" spans="1:7" x14ac:dyDescent="0.25">
      <c r="A212" s="108" t="s">
        <v>666</v>
      </c>
      <c r="B212" s="129"/>
      <c r="C212" s="166"/>
      <c r="D212" s="169"/>
      <c r="E212" s="124"/>
      <c r="F212" s="165" t="str">
        <f t="shared" si="5"/>
        <v/>
      </c>
      <c r="G212" s="165" t="str">
        <f t="shared" si="6"/>
        <v/>
      </c>
    </row>
    <row r="213" spans="1:7" x14ac:dyDescent="0.25">
      <c r="A213" s="108" t="s">
        <v>667</v>
      </c>
      <c r="B213" s="129"/>
      <c r="C213" s="166"/>
      <c r="D213" s="169"/>
      <c r="E213" s="124"/>
      <c r="F213" s="165" t="str">
        <f t="shared" si="5"/>
        <v/>
      </c>
      <c r="G213" s="165" t="str">
        <f t="shared" si="6"/>
        <v/>
      </c>
    </row>
    <row r="214" spans="1:7" x14ac:dyDescent="0.25">
      <c r="A214" s="108" t="s">
        <v>668</v>
      </c>
      <c r="B214" s="138" t="s">
        <v>100</v>
      </c>
      <c r="C214" s="172">
        <f>SUM(C190:C213)</f>
        <v>15509</v>
      </c>
      <c r="D214" s="170">
        <f>SUM(D190:D213)</f>
        <v>109717</v>
      </c>
      <c r="E214" s="124"/>
      <c r="F214" s="171">
        <f>SUM(F190:F213)</f>
        <v>1</v>
      </c>
      <c r="G214" s="171">
        <f>SUM(G190:G213)</f>
        <v>1.0000000000000002</v>
      </c>
    </row>
    <row r="215" spans="1:7" ht="15" customHeight="1" x14ac:dyDescent="0.25">
      <c r="A215" s="119"/>
      <c r="B215" s="280" t="s">
        <v>669</v>
      </c>
      <c r="C215" s="119" t="s">
        <v>638</v>
      </c>
      <c r="D215" s="119" t="s">
        <v>639</v>
      </c>
      <c r="E215" s="126"/>
      <c r="F215" s="119" t="s">
        <v>467</v>
      </c>
      <c r="G215" s="119" t="s">
        <v>640</v>
      </c>
    </row>
    <row r="216" spans="1:7" x14ac:dyDescent="0.25">
      <c r="A216" s="108" t="s">
        <v>670</v>
      </c>
      <c r="B216" s="108" t="s">
        <v>671</v>
      </c>
      <c r="C216" s="142">
        <v>0.58061784176258802</v>
      </c>
      <c r="F216" s="168"/>
      <c r="G216" s="168"/>
    </row>
    <row r="217" spans="1:7" x14ac:dyDescent="0.25">
      <c r="F217" s="168"/>
      <c r="G217" s="168"/>
    </row>
    <row r="218" spans="1:7" x14ac:dyDescent="0.25">
      <c r="B218" s="129" t="s">
        <v>672</v>
      </c>
      <c r="F218" s="168"/>
      <c r="G218" s="168"/>
    </row>
    <row r="219" spans="1:7" x14ac:dyDescent="0.25">
      <c r="A219" s="108" t="s">
        <v>673</v>
      </c>
      <c r="B219" s="108" t="s">
        <v>674</v>
      </c>
      <c r="C219" s="166">
        <v>3761.77</v>
      </c>
      <c r="D219" s="169">
        <v>48389</v>
      </c>
      <c r="F219" s="165">
        <f t="shared" ref="F219:F233" si="7">IF($C$227=0,"",IF(C219="[for completion]","",C219/$C$227))</f>
        <v>0.24255400090270166</v>
      </c>
      <c r="G219" s="165">
        <f t="shared" ref="G219:G233" si="8">IF($D$227=0,"",IF(D219="[for completion]","",D219/$D$227))</f>
        <v>0.44103466190289564</v>
      </c>
    </row>
    <row r="220" spans="1:7" x14ac:dyDescent="0.25">
      <c r="A220" s="108" t="s">
        <v>675</v>
      </c>
      <c r="B220" s="108" t="s">
        <v>676</v>
      </c>
      <c r="C220" s="166">
        <v>1890.36</v>
      </c>
      <c r="D220" s="169">
        <v>12226</v>
      </c>
      <c r="F220" s="165">
        <f t="shared" si="7"/>
        <v>0.12188793603713972</v>
      </c>
      <c r="G220" s="165">
        <f t="shared" si="8"/>
        <v>0.11143213904864332</v>
      </c>
    </row>
    <row r="221" spans="1:7" x14ac:dyDescent="0.25">
      <c r="A221" s="108" t="s">
        <v>677</v>
      </c>
      <c r="B221" s="108" t="s">
        <v>678</v>
      </c>
      <c r="C221" s="166">
        <v>2017.46</v>
      </c>
      <c r="D221" s="169">
        <v>11531</v>
      </c>
      <c r="F221" s="165">
        <f t="shared" si="7"/>
        <v>0.130083177509833</v>
      </c>
      <c r="G221" s="165">
        <f t="shared" si="8"/>
        <v>0.10509766034434044</v>
      </c>
    </row>
    <row r="222" spans="1:7" x14ac:dyDescent="0.25">
      <c r="A222" s="108" t="s">
        <v>679</v>
      </c>
      <c r="B222" s="108" t="s">
        <v>680</v>
      </c>
      <c r="C222" s="166">
        <v>2399.5300000000002</v>
      </c>
      <c r="D222" s="169">
        <v>12316</v>
      </c>
      <c r="F222" s="165">
        <f t="shared" si="7"/>
        <v>0.15471855051905348</v>
      </c>
      <c r="G222" s="165">
        <f t="shared" si="8"/>
        <v>0.11225243125495593</v>
      </c>
    </row>
    <row r="223" spans="1:7" x14ac:dyDescent="0.25">
      <c r="A223" s="108" t="s">
        <v>681</v>
      </c>
      <c r="B223" s="108" t="s">
        <v>682</v>
      </c>
      <c r="C223" s="166">
        <v>2558.89</v>
      </c>
      <c r="D223" s="169">
        <v>12403</v>
      </c>
      <c r="F223" s="165">
        <f t="shared" si="7"/>
        <v>0.16499387452446965</v>
      </c>
      <c r="G223" s="165">
        <f t="shared" si="8"/>
        <v>0.11304538038772478</v>
      </c>
    </row>
    <row r="224" spans="1:7" x14ac:dyDescent="0.25">
      <c r="A224" s="108" t="s">
        <v>683</v>
      </c>
      <c r="B224" s="108" t="s">
        <v>684</v>
      </c>
      <c r="C224" s="166">
        <v>2533.16</v>
      </c>
      <c r="D224" s="169">
        <v>11426</v>
      </c>
      <c r="F224" s="165">
        <f t="shared" si="7"/>
        <v>0.16333483783609515</v>
      </c>
      <c r="G224" s="165">
        <f t="shared" si="8"/>
        <v>0.10414065277030907</v>
      </c>
    </row>
    <row r="225" spans="1:7" x14ac:dyDescent="0.25">
      <c r="A225" s="108" t="s">
        <v>685</v>
      </c>
      <c r="B225" s="108" t="s">
        <v>686</v>
      </c>
      <c r="C225" s="166">
        <v>230.26</v>
      </c>
      <c r="D225" s="169">
        <v>922</v>
      </c>
      <c r="F225" s="165">
        <f t="shared" si="7"/>
        <v>1.4846863111741569E-2</v>
      </c>
      <c r="G225" s="165">
        <f t="shared" si="8"/>
        <v>8.4034379357802343E-3</v>
      </c>
    </row>
    <row r="226" spans="1:7" x14ac:dyDescent="0.25">
      <c r="A226" s="108" t="s">
        <v>687</v>
      </c>
      <c r="B226" s="108" t="s">
        <v>688</v>
      </c>
      <c r="C226" s="166">
        <v>117.57</v>
      </c>
      <c r="D226" s="169">
        <v>504</v>
      </c>
      <c r="F226" s="165">
        <f t="shared" si="7"/>
        <v>7.5807595589657611E-3</v>
      </c>
      <c r="G226" s="165">
        <f t="shared" si="8"/>
        <v>4.5936363553505839E-3</v>
      </c>
    </row>
    <row r="227" spans="1:7" x14ac:dyDescent="0.25">
      <c r="A227" s="108" t="s">
        <v>689</v>
      </c>
      <c r="B227" s="138" t="s">
        <v>100</v>
      </c>
      <c r="C227" s="166">
        <f>SUM(C219:C226)</f>
        <v>15509</v>
      </c>
      <c r="D227" s="169">
        <f>SUM(D219:D226)</f>
        <v>109717</v>
      </c>
      <c r="F227" s="142">
        <f>SUM(F219:F226)</f>
        <v>1</v>
      </c>
      <c r="G227" s="142">
        <f>SUM(G219:G226)</f>
        <v>1</v>
      </c>
    </row>
    <row r="228" spans="1:7" outlineLevel="1" x14ac:dyDescent="0.25">
      <c r="A228" s="108" t="s">
        <v>690</v>
      </c>
      <c r="B228" s="125" t="s">
        <v>691</v>
      </c>
      <c r="C228" s="166"/>
      <c r="D228" s="169"/>
      <c r="F228" s="165">
        <f t="shared" si="7"/>
        <v>0</v>
      </c>
      <c r="G228" s="165">
        <f t="shared" si="8"/>
        <v>0</v>
      </c>
    </row>
    <row r="229" spans="1:7" outlineLevel="1" x14ac:dyDescent="0.25">
      <c r="A229" s="108" t="s">
        <v>692</v>
      </c>
      <c r="B229" s="125" t="s">
        <v>693</v>
      </c>
      <c r="C229" s="166"/>
      <c r="D229" s="169"/>
      <c r="F229" s="165">
        <f t="shared" si="7"/>
        <v>0</v>
      </c>
      <c r="G229" s="165">
        <f t="shared" si="8"/>
        <v>0</v>
      </c>
    </row>
    <row r="230" spans="1:7" outlineLevel="1" x14ac:dyDescent="0.25">
      <c r="A230" s="108" t="s">
        <v>694</v>
      </c>
      <c r="B230" s="125" t="s">
        <v>695</v>
      </c>
      <c r="C230" s="166"/>
      <c r="D230" s="169"/>
      <c r="F230" s="165">
        <f t="shared" si="7"/>
        <v>0</v>
      </c>
      <c r="G230" s="165">
        <f t="shared" si="8"/>
        <v>0</v>
      </c>
    </row>
    <row r="231" spans="1:7" outlineLevel="1" x14ac:dyDescent="0.25">
      <c r="A231" s="108" t="s">
        <v>696</v>
      </c>
      <c r="B231" s="125" t="s">
        <v>697</v>
      </c>
      <c r="C231" s="166"/>
      <c r="D231" s="169"/>
      <c r="F231" s="165">
        <f t="shared" si="7"/>
        <v>0</v>
      </c>
      <c r="G231" s="165">
        <f t="shared" si="8"/>
        <v>0</v>
      </c>
    </row>
    <row r="232" spans="1:7" outlineLevel="1" x14ac:dyDescent="0.25">
      <c r="A232" s="108" t="s">
        <v>698</v>
      </c>
      <c r="B232" s="125" t="s">
        <v>699</v>
      </c>
      <c r="C232" s="166"/>
      <c r="D232" s="169"/>
      <c r="F232" s="165">
        <f t="shared" si="7"/>
        <v>0</v>
      </c>
      <c r="G232" s="165">
        <f t="shared" si="8"/>
        <v>0</v>
      </c>
    </row>
    <row r="233" spans="1:7" outlineLevel="1" x14ac:dyDescent="0.25">
      <c r="A233" s="108" t="s">
        <v>700</v>
      </c>
      <c r="B233" s="125" t="s">
        <v>701</v>
      </c>
      <c r="C233" s="166"/>
      <c r="D233" s="169"/>
      <c r="F233" s="165">
        <f t="shared" si="7"/>
        <v>0</v>
      </c>
      <c r="G233" s="165">
        <f t="shared" si="8"/>
        <v>0</v>
      </c>
    </row>
    <row r="234" spans="1:7" outlineLevel="1" x14ac:dyDescent="0.25">
      <c r="A234" s="108" t="s">
        <v>702</v>
      </c>
      <c r="B234" s="125"/>
      <c r="F234" s="165"/>
      <c r="G234" s="165"/>
    </row>
    <row r="235" spans="1:7" outlineLevel="1" x14ac:dyDescent="0.25">
      <c r="A235" s="108" t="s">
        <v>703</v>
      </c>
      <c r="B235" s="125"/>
      <c r="F235" s="165"/>
      <c r="G235" s="165"/>
    </row>
    <row r="236" spans="1:7" outlineLevel="1" x14ac:dyDescent="0.25">
      <c r="A236" s="108" t="s">
        <v>704</v>
      </c>
      <c r="B236" s="125"/>
      <c r="F236" s="165"/>
      <c r="G236" s="165"/>
    </row>
    <row r="237" spans="1:7" ht="15" customHeight="1" x14ac:dyDescent="0.25">
      <c r="A237" s="119"/>
      <c r="B237" s="280" t="s">
        <v>705</v>
      </c>
      <c r="C237" s="119" t="s">
        <v>638</v>
      </c>
      <c r="D237" s="119" t="s">
        <v>639</v>
      </c>
      <c r="E237" s="126"/>
      <c r="F237" s="119" t="s">
        <v>467</v>
      </c>
      <c r="G237" s="119" t="s">
        <v>640</v>
      </c>
    </row>
    <row r="238" spans="1:7" x14ac:dyDescent="0.25">
      <c r="A238" s="108" t="s">
        <v>706</v>
      </c>
      <c r="B238" s="108" t="s">
        <v>671</v>
      </c>
      <c r="C238" s="142">
        <v>0.49079693656888296</v>
      </c>
      <c r="F238" s="168"/>
      <c r="G238" s="168"/>
    </row>
    <row r="239" spans="1:7" x14ac:dyDescent="0.25">
      <c r="F239" s="168"/>
      <c r="G239" s="168"/>
    </row>
    <row r="240" spans="1:7" x14ac:dyDescent="0.25">
      <c r="B240" s="129" t="s">
        <v>672</v>
      </c>
      <c r="F240" s="168"/>
      <c r="G240" s="168"/>
    </row>
    <row r="241" spans="1:7" x14ac:dyDescent="0.25">
      <c r="A241" s="108" t="s">
        <v>707</v>
      </c>
      <c r="B241" s="108" t="s">
        <v>674</v>
      </c>
      <c r="C241" s="166">
        <v>5404.74</v>
      </c>
      <c r="D241" s="169">
        <v>60407</v>
      </c>
      <c r="F241" s="165">
        <f>IF($C$249=0,"",IF(C241="[Mark as ND1 if not relevant]","",C241/$C$249))</f>
        <v>0.3484912279796788</v>
      </c>
      <c r="G241" s="165">
        <f>IF($D$249=0,"",IF(D241="[Mark as ND1 if not relevant]","",D241/$D$249))</f>
        <v>0.55057101451917201</v>
      </c>
    </row>
    <row r="242" spans="1:7" x14ac:dyDescent="0.25">
      <c r="A242" s="108" t="s">
        <v>708</v>
      </c>
      <c r="B242" s="108" t="s">
        <v>676</v>
      </c>
      <c r="C242" s="166">
        <v>2502.7399999999998</v>
      </c>
      <c r="D242" s="169">
        <v>14868</v>
      </c>
      <c r="F242" s="165">
        <f t="shared" ref="F242:F248" si="9">IF($C$249=0,"",IF(C242="[Mark as ND1 if not relevant]","",C242/$C$249))</f>
        <v>0.16137370824754962</v>
      </c>
      <c r="G242" s="165">
        <f t="shared" ref="G242:G248" si="10">IF($D$249=0,"",IF(D242="[Mark as ND1 if not relevant]","",D242/$D$249))</f>
        <v>0.13551227248284223</v>
      </c>
    </row>
    <row r="243" spans="1:7" x14ac:dyDescent="0.25">
      <c r="A243" s="108" t="s">
        <v>709</v>
      </c>
      <c r="B243" s="108" t="s">
        <v>678</v>
      </c>
      <c r="C243" s="166">
        <v>2553.09</v>
      </c>
      <c r="D243" s="169">
        <v>13171</v>
      </c>
      <c r="F243" s="165">
        <f t="shared" si="9"/>
        <v>0.16462021655854644</v>
      </c>
      <c r="G243" s="165">
        <f t="shared" si="10"/>
        <v>0.12004520721492568</v>
      </c>
    </row>
    <row r="244" spans="1:7" x14ac:dyDescent="0.25">
      <c r="A244" s="108" t="s">
        <v>710</v>
      </c>
      <c r="B244" s="108" t="s">
        <v>680</v>
      </c>
      <c r="C244" s="166">
        <v>2286.94</v>
      </c>
      <c r="D244" s="169">
        <v>10178</v>
      </c>
      <c r="F244" s="165">
        <f t="shared" si="9"/>
        <v>0.14745918007449882</v>
      </c>
      <c r="G244" s="165">
        <f t="shared" si="10"/>
        <v>9.2765934176107623E-2</v>
      </c>
    </row>
    <row r="245" spans="1:7" x14ac:dyDescent="0.25">
      <c r="A245" s="108" t="s">
        <v>711</v>
      </c>
      <c r="B245" s="108" t="s">
        <v>682</v>
      </c>
      <c r="C245" s="166">
        <v>2145.19</v>
      </c>
      <c r="D245" s="169">
        <v>8735</v>
      </c>
      <c r="F245" s="165">
        <f t="shared" si="9"/>
        <v>0.13831930811652868</v>
      </c>
      <c r="G245" s="165">
        <f t="shared" si="10"/>
        <v>7.9613915801562199E-2</v>
      </c>
    </row>
    <row r="246" spans="1:7" x14ac:dyDescent="0.25">
      <c r="A246" s="108" t="s">
        <v>712</v>
      </c>
      <c r="B246" s="108" t="s">
        <v>684</v>
      </c>
      <c r="C246" s="166">
        <v>550.05999999999995</v>
      </c>
      <c r="D246" s="169">
        <v>2103</v>
      </c>
      <c r="F246" s="165">
        <f t="shared" si="9"/>
        <v>3.5467216713940375E-2</v>
      </c>
      <c r="G246" s="165">
        <f t="shared" si="10"/>
        <v>1.9167494554171185E-2</v>
      </c>
    </row>
    <row r="247" spans="1:7" x14ac:dyDescent="0.25">
      <c r="A247" s="108" t="s">
        <v>713</v>
      </c>
      <c r="B247" s="108" t="s">
        <v>686</v>
      </c>
      <c r="C247" s="166">
        <v>29.1</v>
      </c>
      <c r="D247" s="169">
        <v>120</v>
      </c>
      <c r="F247" s="165">
        <f t="shared" si="9"/>
        <v>1.8763335024827568E-3</v>
      </c>
      <c r="G247" s="165">
        <f t="shared" si="10"/>
        <v>1.0937229417501389E-3</v>
      </c>
    </row>
    <row r="248" spans="1:7" x14ac:dyDescent="0.25">
      <c r="A248" s="108" t="s">
        <v>714</v>
      </c>
      <c r="B248" s="108" t="s">
        <v>688</v>
      </c>
      <c r="C248" s="166">
        <v>37.11</v>
      </c>
      <c r="D248" s="169">
        <v>135</v>
      </c>
      <c r="F248" s="165">
        <f t="shared" si="9"/>
        <v>2.3928088067744018E-3</v>
      </c>
      <c r="G248" s="165">
        <f t="shared" si="10"/>
        <v>1.2304383094689064E-3</v>
      </c>
    </row>
    <row r="249" spans="1:7" x14ac:dyDescent="0.25">
      <c r="A249" s="108" t="s">
        <v>715</v>
      </c>
      <c r="B249" s="138" t="s">
        <v>100</v>
      </c>
      <c r="C249" s="166">
        <f>SUM(C241:C248)</f>
        <v>15508.970000000001</v>
      </c>
      <c r="D249" s="169">
        <f>SUM(D241:D248)</f>
        <v>109717</v>
      </c>
      <c r="F249" s="142">
        <f>SUM(F241:F248)</f>
        <v>0.99999999999999978</v>
      </c>
      <c r="G249" s="142">
        <f>SUM(G241:G248)</f>
        <v>1</v>
      </c>
    </row>
    <row r="250" spans="1:7" outlineLevel="1" x14ac:dyDescent="0.25">
      <c r="A250" s="108" t="s">
        <v>716</v>
      </c>
      <c r="B250" s="125" t="s">
        <v>691</v>
      </c>
      <c r="C250" s="166"/>
      <c r="D250" s="169"/>
      <c r="F250" s="165">
        <f t="shared" ref="F250:F255" si="11">IF($C$249=0,"",IF(C250="[for completion]","",C250/$C$249))</f>
        <v>0</v>
      </c>
      <c r="G250" s="165">
        <f t="shared" ref="G250:G255" si="12">IF($D$249=0,"",IF(D250="[for completion]","",D250/$D$249))</f>
        <v>0</v>
      </c>
    </row>
    <row r="251" spans="1:7" outlineLevel="1" x14ac:dyDescent="0.25">
      <c r="A251" s="108" t="s">
        <v>717</v>
      </c>
      <c r="B251" s="125" t="s">
        <v>693</v>
      </c>
      <c r="C251" s="166"/>
      <c r="D251" s="169"/>
      <c r="F251" s="165">
        <f t="shared" si="11"/>
        <v>0</v>
      </c>
      <c r="G251" s="165">
        <f t="shared" si="12"/>
        <v>0</v>
      </c>
    </row>
    <row r="252" spans="1:7" outlineLevel="1" x14ac:dyDescent="0.25">
      <c r="A252" s="108" t="s">
        <v>718</v>
      </c>
      <c r="B252" s="125" t="s">
        <v>695</v>
      </c>
      <c r="C252" s="166"/>
      <c r="D252" s="169"/>
      <c r="F252" s="165">
        <f t="shared" si="11"/>
        <v>0</v>
      </c>
      <c r="G252" s="165">
        <f t="shared" si="12"/>
        <v>0</v>
      </c>
    </row>
    <row r="253" spans="1:7" outlineLevel="1" x14ac:dyDescent="0.25">
      <c r="A253" s="108" t="s">
        <v>719</v>
      </c>
      <c r="B253" s="125" t="s">
        <v>697</v>
      </c>
      <c r="C253" s="166"/>
      <c r="D253" s="169"/>
      <c r="F253" s="165">
        <f t="shared" si="11"/>
        <v>0</v>
      </c>
      <c r="G253" s="165">
        <f t="shared" si="12"/>
        <v>0</v>
      </c>
    </row>
    <row r="254" spans="1:7" outlineLevel="1" x14ac:dyDescent="0.25">
      <c r="A254" s="108" t="s">
        <v>720</v>
      </c>
      <c r="B254" s="125" t="s">
        <v>699</v>
      </c>
      <c r="C254" s="166"/>
      <c r="D254" s="169"/>
      <c r="F254" s="165">
        <f t="shared" si="11"/>
        <v>0</v>
      </c>
      <c r="G254" s="165">
        <f t="shared" si="12"/>
        <v>0</v>
      </c>
    </row>
    <row r="255" spans="1:7" outlineLevel="1" x14ac:dyDescent="0.25">
      <c r="A255" s="108" t="s">
        <v>721</v>
      </c>
      <c r="B255" s="125" t="s">
        <v>701</v>
      </c>
      <c r="C255" s="166"/>
      <c r="D255" s="169"/>
      <c r="F255" s="165">
        <f t="shared" si="11"/>
        <v>0</v>
      </c>
      <c r="G255" s="165">
        <f t="shared" si="12"/>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0" t="s">
        <v>725</v>
      </c>
      <c r="C259" s="119" t="s">
        <v>467</v>
      </c>
      <c r="D259" s="119"/>
      <c r="E259" s="126"/>
      <c r="F259" s="119"/>
      <c r="G259" s="119"/>
    </row>
    <row r="260" spans="1:14" x14ac:dyDescent="0.25">
      <c r="A260" s="108" t="s">
        <v>726</v>
      </c>
      <c r="B260" s="108" t="s">
        <v>727</v>
      </c>
      <c r="C260" s="142">
        <v>0.92414255667117717</v>
      </c>
      <c r="E260" s="124"/>
      <c r="F260" s="124"/>
      <c r="G260" s="124"/>
    </row>
    <row r="261" spans="1:14" x14ac:dyDescent="0.25">
      <c r="A261" s="108" t="s">
        <v>728</v>
      </c>
      <c r="B261" s="108" t="s">
        <v>729</v>
      </c>
      <c r="C261" s="142">
        <v>4.0368333715523888E-3</v>
      </c>
      <c r="E261" s="124"/>
      <c r="F261" s="124"/>
    </row>
    <row r="262" spans="1:14" x14ac:dyDescent="0.25">
      <c r="A262" s="108" t="s">
        <v>730</v>
      </c>
      <c r="B262" s="108" t="s">
        <v>731</v>
      </c>
      <c r="C262" s="142">
        <v>7.182060995727052E-2</v>
      </c>
      <c r="E262" s="124"/>
      <c r="F262" s="124"/>
    </row>
    <row r="263" spans="1:14" s="222" customFormat="1" x14ac:dyDescent="0.25">
      <c r="A263" s="223" t="s">
        <v>732</v>
      </c>
      <c r="B263" s="223" t="s">
        <v>2187</v>
      </c>
      <c r="C263" s="224">
        <v>0</v>
      </c>
      <c r="D263" s="223"/>
      <c r="E263" s="189"/>
      <c r="F263" s="189"/>
      <c r="G263" s="221"/>
    </row>
    <row r="264" spans="1:14" x14ac:dyDescent="0.25">
      <c r="A264" s="223" t="s">
        <v>1378</v>
      </c>
      <c r="B264" s="129" t="s">
        <v>1370</v>
      </c>
      <c r="C264" s="142">
        <v>0</v>
      </c>
      <c r="D264" s="135"/>
      <c r="E264" s="135"/>
      <c r="F264" s="136"/>
      <c r="G264" s="136"/>
      <c r="H264" s="104"/>
      <c r="I264" s="108"/>
      <c r="J264" s="108"/>
      <c r="K264" s="108"/>
      <c r="L264" s="104"/>
      <c r="M264" s="104"/>
      <c r="N264" s="104"/>
    </row>
    <row r="265" spans="1:14" x14ac:dyDescent="0.25">
      <c r="A265" s="223" t="s">
        <v>2188</v>
      </c>
      <c r="B265" s="108" t="s">
        <v>98</v>
      </c>
      <c r="C265" s="142">
        <v>0</v>
      </c>
      <c r="E265" s="124"/>
      <c r="F265" s="124"/>
    </row>
    <row r="266" spans="1:14" outlineLevel="1" x14ac:dyDescent="0.25">
      <c r="A266" s="108" t="s">
        <v>733</v>
      </c>
      <c r="B266" s="125" t="s">
        <v>735</v>
      </c>
      <c r="C266" s="173"/>
      <c r="E266" s="124"/>
      <c r="F266" s="124"/>
    </row>
    <row r="267" spans="1:14" outlineLevel="1" x14ac:dyDescent="0.25">
      <c r="A267" s="223" t="s">
        <v>734</v>
      </c>
      <c r="B267" s="125" t="s">
        <v>737</v>
      </c>
      <c r="C267" s="142"/>
      <c r="E267" s="124"/>
      <c r="F267" s="124"/>
    </row>
    <row r="268" spans="1:14" outlineLevel="1" x14ac:dyDescent="0.25">
      <c r="A268" s="223" t="s">
        <v>736</v>
      </c>
      <c r="B268" s="125" t="s">
        <v>739</v>
      </c>
      <c r="C268" s="142"/>
      <c r="E268" s="124"/>
      <c r="F268" s="124"/>
    </row>
    <row r="269" spans="1:14" outlineLevel="1" x14ac:dyDescent="0.25">
      <c r="A269" s="223" t="s">
        <v>738</v>
      </c>
      <c r="B269" s="125" t="s">
        <v>741</v>
      </c>
      <c r="C269" s="142"/>
      <c r="E269" s="124"/>
      <c r="F269" s="124"/>
    </row>
    <row r="270" spans="1:14" outlineLevel="1" x14ac:dyDescent="0.25">
      <c r="A270" s="223" t="s">
        <v>740</v>
      </c>
      <c r="B270" s="125" t="s">
        <v>102</v>
      </c>
      <c r="C270" s="142"/>
      <c r="E270" s="124"/>
      <c r="F270" s="124"/>
    </row>
    <row r="271" spans="1:14" outlineLevel="1" x14ac:dyDescent="0.25">
      <c r="A271" s="223" t="s">
        <v>742</v>
      </c>
      <c r="B271" s="125" t="s">
        <v>102</v>
      </c>
      <c r="C271" s="142"/>
      <c r="E271" s="124"/>
      <c r="F271" s="124"/>
    </row>
    <row r="272" spans="1:14" outlineLevel="1" x14ac:dyDescent="0.25">
      <c r="A272" s="223" t="s">
        <v>743</v>
      </c>
      <c r="B272" s="125" t="s">
        <v>102</v>
      </c>
      <c r="C272" s="142"/>
      <c r="E272" s="124"/>
      <c r="F272" s="124"/>
    </row>
    <row r="273" spans="1:7" outlineLevel="1" x14ac:dyDescent="0.25">
      <c r="A273" s="223" t="s">
        <v>744</v>
      </c>
      <c r="B273" s="125" t="s">
        <v>102</v>
      </c>
      <c r="C273" s="142"/>
      <c r="E273" s="124"/>
      <c r="F273" s="124"/>
    </row>
    <row r="274" spans="1:7" outlineLevel="1" x14ac:dyDescent="0.25">
      <c r="A274" s="223" t="s">
        <v>745</v>
      </c>
      <c r="B274" s="125" t="s">
        <v>102</v>
      </c>
      <c r="C274" s="142"/>
      <c r="E274" s="124"/>
      <c r="F274" s="124"/>
    </row>
    <row r="275" spans="1:7" outlineLevel="1" x14ac:dyDescent="0.25">
      <c r="A275" s="223" t="s">
        <v>746</v>
      </c>
      <c r="B275" s="125" t="s">
        <v>102</v>
      </c>
      <c r="C275" s="142"/>
      <c r="E275" s="124"/>
      <c r="F275" s="124"/>
    </row>
    <row r="276" spans="1:7" ht="15" customHeight="1" x14ac:dyDescent="0.25">
      <c r="A276" s="119"/>
      <c r="B276" s="280" t="s">
        <v>747</v>
      </c>
      <c r="C276" s="119" t="s">
        <v>467</v>
      </c>
      <c r="D276" s="119"/>
      <c r="E276" s="126"/>
      <c r="F276" s="119"/>
      <c r="G276" s="121"/>
    </row>
    <row r="277" spans="1:7" x14ac:dyDescent="0.25">
      <c r="A277" s="108" t="s">
        <v>7</v>
      </c>
      <c r="B277" s="108" t="s">
        <v>1371</v>
      </c>
      <c r="C277" s="142">
        <v>1</v>
      </c>
      <c r="E277" s="104"/>
      <c r="F277" s="104"/>
    </row>
    <row r="278" spans="1:7" x14ac:dyDescent="0.25">
      <c r="A278" s="108" t="s">
        <v>748</v>
      </c>
      <c r="B278" s="108" t="s">
        <v>749</v>
      </c>
      <c r="C278" s="142">
        <v>0</v>
      </c>
      <c r="E278" s="104"/>
      <c r="F278" s="104"/>
    </row>
    <row r="279" spans="1:7" x14ac:dyDescent="0.25">
      <c r="A279" s="108" t="s">
        <v>750</v>
      </c>
      <c r="B279" s="108" t="s">
        <v>98</v>
      </c>
      <c r="C279" s="142">
        <v>0</v>
      </c>
      <c r="E279" s="104"/>
      <c r="F279" s="104"/>
    </row>
    <row r="280" spans="1:7" outlineLevel="1" x14ac:dyDescent="0.25">
      <c r="A280" s="108" t="s">
        <v>751</v>
      </c>
      <c r="C280" s="142"/>
      <c r="E280" s="104"/>
      <c r="F280" s="104"/>
    </row>
    <row r="281" spans="1:7" outlineLevel="1" x14ac:dyDescent="0.25">
      <c r="A281" s="108" t="s">
        <v>752</v>
      </c>
      <c r="C281" s="142"/>
      <c r="E281" s="104"/>
      <c r="F281" s="104"/>
    </row>
    <row r="282" spans="1:7" outlineLevel="1" x14ac:dyDescent="0.25">
      <c r="A282" s="108" t="s">
        <v>753</v>
      </c>
      <c r="C282" s="142"/>
      <c r="E282" s="104"/>
      <c r="F282" s="104"/>
    </row>
    <row r="283" spans="1:7" outlineLevel="1" x14ac:dyDescent="0.25">
      <c r="A283" s="108" t="s">
        <v>754</v>
      </c>
      <c r="C283" s="142"/>
      <c r="E283" s="104"/>
      <c r="F283" s="104"/>
    </row>
    <row r="284" spans="1:7" outlineLevel="1" x14ac:dyDescent="0.25">
      <c r="A284" s="108" t="s">
        <v>755</v>
      </c>
      <c r="C284" s="142"/>
      <c r="E284" s="104"/>
      <c r="F284" s="104"/>
    </row>
    <row r="285" spans="1:7" outlineLevel="1" x14ac:dyDescent="0.25">
      <c r="A285" s="108" t="s">
        <v>756</v>
      </c>
      <c r="C285" s="142"/>
      <c r="E285" s="104"/>
      <c r="F285" s="104"/>
    </row>
    <row r="286" spans="1:7" s="174" customFormat="1" x14ac:dyDescent="0.25">
      <c r="A286" s="120"/>
      <c r="B286" s="120" t="s">
        <v>2278</v>
      </c>
      <c r="C286" s="120" t="s">
        <v>65</v>
      </c>
      <c r="D286" s="120" t="s">
        <v>1621</v>
      </c>
      <c r="E286" s="120"/>
      <c r="F286" s="120" t="s">
        <v>467</v>
      </c>
      <c r="G286" s="120" t="s">
        <v>1880</v>
      </c>
    </row>
    <row r="287" spans="1:7" s="174" customFormat="1" x14ac:dyDescent="0.25">
      <c r="A287" s="288" t="s">
        <v>1960</v>
      </c>
      <c r="B287" s="211" t="s">
        <v>560</v>
      </c>
      <c r="C287" s="318" t="s">
        <v>1194</v>
      </c>
      <c r="D287" s="318" t="s">
        <v>1194</v>
      </c>
      <c r="E287" s="212"/>
      <c r="F287" s="203" t="str">
        <f>IF($C$305=0,"",IF(C287="[For completion]","",C287/$C$305))</f>
        <v/>
      </c>
      <c r="G287" s="203" t="str">
        <f>IF($D$305=0,"",IF(D287="[For completion]","",D287/$D$305))</f>
        <v/>
      </c>
    </row>
    <row r="288" spans="1:7" s="174" customFormat="1" x14ac:dyDescent="0.25">
      <c r="A288" s="288" t="s">
        <v>1961</v>
      </c>
      <c r="B288" s="211" t="s">
        <v>560</v>
      </c>
      <c r="C288" s="318" t="s">
        <v>1194</v>
      </c>
      <c r="D288" s="318" t="s">
        <v>1194</v>
      </c>
      <c r="E288" s="212"/>
      <c r="F288" s="203" t="str">
        <f t="shared" ref="F288:F304" si="13">IF($C$305=0,"",IF(C288="[For completion]","",C288/$C$305))</f>
        <v/>
      </c>
      <c r="G288" s="203" t="str">
        <f t="shared" ref="G288:G304" si="14">IF($D$305=0,"",IF(D288="[For completion]","",D288/$D$305))</f>
        <v/>
      </c>
    </row>
    <row r="289" spans="1:7" s="174" customFormat="1" x14ac:dyDescent="0.25">
      <c r="A289" s="288" t="s">
        <v>1962</v>
      </c>
      <c r="B289" s="211" t="s">
        <v>560</v>
      </c>
      <c r="C289" s="318" t="s">
        <v>1194</v>
      </c>
      <c r="D289" s="318" t="s">
        <v>1194</v>
      </c>
      <c r="E289" s="212"/>
      <c r="F289" s="203" t="str">
        <f t="shared" si="13"/>
        <v/>
      </c>
      <c r="G289" s="203" t="str">
        <f t="shared" si="14"/>
        <v/>
      </c>
    </row>
    <row r="290" spans="1:7" s="174" customFormat="1" x14ac:dyDescent="0.25">
      <c r="A290" s="288" t="s">
        <v>1963</v>
      </c>
      <c r="B290" s="211" t="s">
        <v>560</v>
      </c>
      <c r="C290" s="318" t="s">
        <v>1194</v>
      </c>
      <c r="D290" s="318" t="s">
        <v>1194</v>
      </c>
      <c r="E290" s="212"/>
      <c r="F290" s="203" t="str">
        <f t="shared" si="13"/>
        <v/>
      </c>
      <c r="G290" s="203" t="str">
        <f t="shared" si="14"/>
        <v/>
      </c>
    </row>
    <row r="291" spans="1:7" s="174" customFormat="1" x14ac:dyDescent="0.25">
      <c r="A291" s="288" t="s">
        <v>1964</v>
      </c>
      <c r="B291" s="211" t="s">
        <v>560</v>
      </c>
      <c r="C291" s="318" t="s">
        <v>1194</v>
      </c>
      <c r="D291" s="318" t="s">
        <v>1194</v>
      </c>
      <c r="E291" s="212"/>
      <c r="F291" s="203" t="str">
        <f t="shared" si="13"/>
        <v/>
      </c>
      <c r="G291" s="203" t="str">
        <f t="shared" si="14"/>
        <v/>
      </c>
    </row>
    <row r="292" spans="1:7" s="174" customFormat="1" x14ac:dyDescent="0.25">
      <c r="A292" s="288" t="s">
        <v>1965</v>
      </c>
      <c r="B292" s="211" t="s">
        <v>560</v>
      </c>
      <c r="C292" s="318" t="s">
        <v>1194</v>
      </c>
      <c r="D292" s="318" t="s">
        <v>1194</v>
      </c>
      <c r="E292" s="212"/>
      <c r="F292" s="203" t="str">
        <f t="shared" si="13"/>
        <v/>
      </c>
      <c r="G292" s="203" t="str">
        <f t="shared" si="14"/>
        <v/>
      </c>
    </row>
    <row r="293" spans="1:7" s="174" customFormat="1" x14ac:dyDescent="0.25">
      <c r="A293" s="288" t="s">
        <v>1966</v>
      </c>
      <c r="B293" s="211" t="s">
        <v>560</v>
      </c>
      <c r="C293" s="318" t="s">
        <v>1194</v>
      </c>
      <c r="D293" s="318" t="s">
        <v>1194</v>
      </c>
      <c r="E293" s="212"/>
      <c r="F293" s="203" t="str">
        <f t="shared" si="13"/>
        <v/>
      </c>
      <c r="G293" s="203" t="str">
        <f t="shared" si="14"/>
        <v/>
      </c>
    </row>
    <row r="294" spans="1:7" s="174" customFormat="1" x14ac:dyDescent="0.25">
      <c r="A294" s="288" t="s">
        <v>1967</v>
      </c>
      <c r="B294" s="211" t="s">
        <v>560</v>
      </c>
      <c r="C294" s="318" t="s">
        <v>1194</v>
      </c>
      <c r="D294" s="318" t="s">
        <v>1194</v>
      </c>
      <c r="E294" s="212"/>
      <c r="F294" s="203" t="str">
        <f t="shared" si="13"/>
        <v/>
      </c>
      <c r="G294" s="203" t="str">
        <f t="shared" si="14"/>
        <v/>
      </c>
    </row>
    <row r="295" spans="1:7" s="174" customFormat="1" x14ac:dyDescent="0.25">
      <c r="A295" s="288" t="s">
        <v>1968</v>
      </c>
      <c r="B295" s="229" t="s">
        <v>560</v>
      </c>
      <c r="C295" s="318" t="s">
        <v>1194</v>
      </c>
      <c r="D295" s="318" t="s">
        <v>1194</v>
      </c>
      <c r="E295" s="212"/>
      <c r="F295" s="203" t="str">
        <f t="shared" si="13"/>
        <v/>
      </c>
      <c r="G295" s="203" t="str">
        <f t="shared" si="14"/>
        <v/>
      </c>
    </row>
    <row r="296" spans="1:7" s="174" customFormat="1" x14ac:dyDescent="0.25">
      <c r="A296" s="288" t="s">
        <v>1969</v>
      </c>
      <c r="B296" s="211" t="s">
        <v>560</v>
      </c>
      <c r="C296" s="318" t="s">
        <v>1194</v>
      </c>
      <c r="D296" s="318" t="s">
        <v>1194</v>
      </c>
      <c r="E296" s="212"/>
      <c r="F296" s="203" t="str">
        <f t="shared" si="13"/>
        <v/>
      </c>
      <c r="G296" s="203" t="str">
        <f t="shared" si="14"/>
        <v/>
      </c>
    </row>
    <row r="297" spans="1:7" s="174" customFormat="1" x14ac:dyDescent="0.25">
      <c r="A297" s="288" t="s">
        <v>1970</v>
      </c>
      <c r="B297" s="211" t="s">
        <v>560</v>
      </c>
      <c r="C297" s="318" t="s">
        <v>1194</v>
      </c>
      <c r="D297" s="318" t="s">
        <v>1194</v>
      </c>
      <c r="E297" s="212"/>
      <c r="F297" s="203" t="str">
        <f t="shared" si="13"/>
        <v/>
      </c>
      <c r="G297" s="203" t="str">
        <f t="shared" si="14"/>
        <v/>
      </c>
    </row>
    <row r="298" spans="1:7" s="174" customFormat="1" x14ac:dyDescent="0.25">
      <c r="A298" s="288" t="s">
        <v>1971</v>
      </c>
      <c r="B298" s="211" t="s">
        <v>560</v>
      </c>
      <c r="C298" s="318" t="s">
        <v>1194</v>
      </c>
      <c r="D298" s="318" t="s">
        <v>1194</v>
      </c>
      <c r="E298" s="212"/>
      <c r="F298" s="203" t="str">
        <f t="shared" si="13"/>
        <v/>
      </c>
      <c r="G298" s="203" t="str">
        <f t="shared" si="14"/>
        <v/>
      </c>
    </row>
    <row r="299" spans="1:7" s="174" customFormat="1" x14ac:dyDescent="0.25">
      <c r="A299" s="288" t="s">
        <v>1972</v>
      </c>
      <c r="B299" s="211" t="s">
        <v>560</v>
      </c>
      <c r="C299" s="318" t="s">
        <v>1194</v>
      </c>
      <c r="D299" s="318" t="s">
        <v>1194</v>
      </c>
      <c r="E299" s="212"/>
      <c r="F299" s="203" t="str">
        <f t="shared" si="13"/>
        <v/>
      </c>
      <c r="G299" s="203" t="str">
        <f t="shared" si="14"/>
        <v/>
      </c>
    </row>
    <row r="300" spans="1:7" s="174" customFormat="1" x14ac:dyDescent="0.25">
      <c r="A300" s="288" t="s">
        <v>1973</v>
      </c>
      <c r="B300" s="211" t="s">
        <v>560</v>
      </c>
      <c r="C300" s="318" t="s">
        <v>1194</v>
      </c>
      <c r="D300" s="318" t="s">
        <v>1194</v>
      </c>
      <c r="E300" s="212"/>
      <c r="F300" s="203" t="str">
        <f t="shared" si="13"/>
        <v/>
      </c>
      <c r="G300" s="203" t="str">
        <f t="shared" si="14"/>
        <v/>
      </c>
    </row>
    <row r="301" spans="1:7" s="174" customFormat="1" x14ac:dyDescent="0.25">
      <c r="A301" s="288" t="s">
        <v>1974</v>
      </c>
      <c r="B301" s="211" t="s">
        <v>560</v>
      </c>
      <c r="C301" s="318" t="s">
        <v>1194</v>
      </c>
      <c r="D301" s="318" t="s">
        <v>1194</v>
      </c>
      <c r="E301" s="212"/>
      <c r="F301" s="203" t="str">
        <f t="shared" si="13"/>
        <v/>
      </c>
      <c r="G301" s="203" t="str">
        <f t="shared" si="14"/>
        <v/>
      </c>
    </row>
    <row r="302" spans="1:7" s="174" customFormat="1" x14ac:dyDescent="0.25">
      <c r="A302" s="288" t="s">
        <v>1975</v>
      </c>
      <c r="B302" s="211" t="s">
        <v>560</v>
      </c>
      <c r="C302" s="318" t="s">
        <v>1194</v>
      </c>
      <c r="D302" s="318" t="s">
        <v>1194</v>
      </c>
      <c r="E302" s="212"/>
      <c r="F302" s="203" t="str">
        <f t="shared" si="13"/>
        <v/>
      </c>
      <c r="G302" s="203" t="str">
        <f t="shared" si="14"/>
        <v/>
      </c>
    </row>
    <row r="303" spans="1:7" s="174" customFormat="1" x14ac:dyDescent="0.25">
      <c r="A303" s="288" t="s">
        <v>1976</v>
      </c>
      <c r="B303" s="211" t="s">
        <v>560</v>
      </c>
      <c r="C303" s="318" t="s">
        <v>1194</v>
      </c>
      <c r="D303" s="318" t="s">
        <v>1194</v>
      </c>
      <c r="E303" s="212"/>
      <c r="F303" s="203" t="str">
        <f t="shared" si="13"/>
        <v/>
      </c>
      <c r="G303" s="203" t="str">
        <f t="shared" si="14"/>
        <v/>
      </c>
    </row>
    <row r="304" spans="1:7" s="174" customFormat="1" x14ac:dyDescent="0.25">
      <c r="A304" s="288" t="s">
        <v>1977</v>
      </c>
      <c r="B304" s="211" t="s">
        <v>2015</v>
      </c>
      <c r="C304" s="318" t="s">
        <v>1194</v>
      </c>
      <c r="D304" s="318" t="s">
        <v>1194</v>
      </c>
      <c r="E304" s="212"/>
      <c r="F304" s="203" t="str">
        <f t="shared" si="13"/>
        <v/>
      </c>
      <c r="G304" s="203" t="str">
        <f t="shared" si="14"/>
        <v/>
      </c>
    </row>
    <row r="305" spans="1:7" s="174" customFormat="1" x14ac:dyDescent="0.25">
      <c r="A305" s="288" t="s">
        <v>1978</v>
      </c>
      <c r="B305" s="211" t="s">
        <v>100</v>
      </c>
      <c r="C305" s="204">
        <f>SUM(C287:C304)</f>
        <v>0</v>
      </c>
      <c r="D305" s="210">
        <f>SUM(D287:D304)</f>
        <v>0</v>
      </c>
      <c r="E305" s="212"/>
      <c r="F305" s="255">
        <f>SUM(F287:F304)</f>
        <v>0</v>
      </c>
      <c r="G305" s="255">
        <f>SUM(G287:G304)</f>
        <v>0</v>
      </c>
    </row>
    <row r="306" spans="1:7" s="174" customFormat="1" x14ac:dyDescent="0.25">
      <c r="A306" s="288" t="s">
        <v>1979</v>
      </c>
      <c r="B306" s="211"/>
      <c r="C306" s="210"/>
      <c r="D306" s="210"/>
      <c r="E306" s="212"/>
      <c r="F306" s="212"/>
      <c r="G306" s="212"/>
    </row>
    <row r="307" spans="1:7" s="174" customFormat="1" x14ac:dyDescent="0.25">
      <c r="A307" s="288" t="s">
        <v>1980</v>
      </c>
      <c r="B307" s="211"/>
      <c r="C307" s="210"/>
      <c r="D307" s="210"/>
      <c r="E307" s="212"/>
      <c r="F307" s="212"/>
      <c r="G307" s="212"/>
    </row>
    <row r="308" spans="1:7" s="174" customFormat="1" x14ac:dyDescent="0.25">
      <c r="A308" s="288" t="s">
        <v>1981</v>
      </c>
      <c r="B308" s="211"/>
      <c r="C308" s="210"/>
      <c r="D308" s="210"/>
      <c r="E308" s="212"/>
      <c r="F308" s="212"/>
      <c r="G308" s="212"/>
    </row>
    <row r="309" spans="1:7" s="217" customFormat="1" x14ac:dyDescent="0.25">
      <c r="A309" s="120"/>
      <c r="B309" s="120" t="s">
        <v>2321</v>
      </c>
      <c r="C309" s="120" t="s">
        <v>65</v>
      </c>
      <c r="D309" s="120" t="s">
        <v>1621</v>
      </c>
      <c r="E309" s="120"/>
      <c r="F309" s="120" t="s">
        <v>467</v>
      </c>
      <c r="G309" s="120" t="s">
        <v>1880</v>
      </c>
    </row>
    <row r="310" spans="1:7" s="217" customFormat="1" x14ac:dyDescent="0.25">
      <c r="A310" s="288" t="s">
        <v>1982</v>
      </c>
      <c r="B310" s="229" t="s">
        <v>560</v>
      </c>
      <c r="C310" s="318" t="s">
        <v>1194</v>
      </c>
      <c r="D310" s="318" t="s">
        <v>1194</v>
      </c>
      <c r="E310" s="230"/>
      <c r="F310" s="203" t="str">
        <f>IF($C$328=0,"",IF(C310="[For completion]","",C310/$C$328))</f>
        <v/>
      </c>
      <c r="G310" s="203" t="str">
        <f>IF($D$328=0,"",IF(D310="[For completion]","",D310/$D$328))</f>
        <v/>
      </c>
    </row>
    <row r="311" spans="1:7" s="217" customFormat="1" x14ac:dyDescent="0.25">
      <c r="A311" s="288" t="s">
        <v>1983</v>
      </c>
      <c r="B311" s="229" t="s">
        <v>560</v>
      </c>
      <c r="C311" s="318" t="s">
        <v>1194</v>
      </c>
      <c r="D311" s="318" t="s">
        <v>1194</v>
      </c>
      <c r="E311" s="230"/>
      <c r="F311" s="230"/>
      <c r="G311" s="230"/>
    </row>
    <row r="312" spans="1:7" s="217" customFormat="1" x14ac:dyDescent="0.25">
      <c r="A312" s="288" t="s">
        <v>1984</v>
      </c>
      <c r="B312" s="229" t="s">
        <v>560</v>
      </c>
      <c r="C312" s="318" t="s">
        <v>1194</v>
      </c>
      <c r="D312" s="318" t="s">
        <v>1194</v>
      </c>
      <c r="E312" s="230"/>
      <c r="F312" s="230"/>
      <c r="G312" s="230"/>
    </row>
    <row r="313" spans="1:7" s="217" customFormat="1" x14ac:dyDescent="0.25">
      <c r="A313" s="288" t="s">
        <v>1985</v>
      </c>
      <c r="B313" s="229" t="s">
        <v>560</v>
      </c>
      <c r="C313" s="318" t="s">
        <v>1194</v>
      </c>
      <c r="D313" s="318" t="s">
        <v>1194</v>
      </c>
      <c r="E313" s="230"/>
      <c r="F313" s="230"/>
      <c r="G313" s="230"/>
    </row>
    <row r="314" spans="1:7" s="217" customFormat="1" x14ac:dyDescent="0.25">
      <c r="A314" s="288" t="s">
        <v>1986</v>
      </c>
      <c r="B314" s="229" t="s">
        <v>560</v>
      </c>
      <c r="C314" s="318" t="s">
        <v>1194</v>
      </c>
      <c r="D314" s="318" t="s">
        <v>1194</v>
      </c>
      <c r="E314" s="230"/>
      <c r="F314" s="230"/>
      <c r="G314" s="230"/>
    </row>
    <row r="315" spans="1:7" s="217" customFormat="1" x14ac:dyDescent="0.25">
      <c r="A315" s="288" t="s">
        <v>1987</v>
      </c>
      <c r="B315" s="229" t="s">
        <v>560</v>
      </c>
      <c r="C315" s="318" t="s">
        <v>1194</v>
      </c>
      <c r="D315" s="318" t="s">
        <v>1194</v>
      </c>
      <c r="E315" s="230"/>
      <c r="F315" s="230"/>
      <c r="G315" s="230"/>
    </row>
    <row r="316" spans="1:7" s="217" customFormat="1" x14ac:dyDescent="0.25">
      <c r="A316" s="288" t="s">
        <v>1988</v>
      </c>
      <c r="B316" s="229" t="s">
        <v>560</v>
      </c>
      <c r="C316" s="318" t="s">
        <v>1194</v>
      </c>
      <c r="D316" s="318" t="s">
        <v>1194</v>
      </c>
      <c r="E316" s="230"/>
      <c r="F316" s="230"/>
      <c r="G316" s="230"/>
    </row>
    <row r="317" spans="1:7" s="217" customFormat="1" x14ac:dyDescent="0.25">
      <c r="A317" s="288" t="s">
        <v>1989</v>
      </c>
      <c r="B317" s="229" t="s">
        <v>560</v>
      </c>
      <c r="C317" s="318" t="s">
        <v>1194</v>
      </c>
      <c r="D317" s="318" t="s">
        <v>1194</v>
      </c>
      <c r="E317" s="230"/>
      <c r="F317" s="230"/>
      <c r="G317" s="230"/>
    </row>
    <row r="318" spans="1:7" s="217" customFormat="1" x14ac:dyDescent="0.25">
      <c r="A318" s="288" t="s">
        <v>1990</v>
      </c>
      <c r="B318" s="229" t="s">
        <v>560</v>
      </c>
      <c r="C318" s="318" t="s">
        <v>1194</v>
      </c>
      <c r="D318" s="318" t="s">
        <v>1194</v>
      </c>
      <c r="E318" s="230"/>
      <c r="F318" s="230"/>
      <c r="G318" s="230"/>
    </row>
    <row r="319" spans="1:7" s="217" customFormat="1" x14ac:dyDescent="0.25">
      <c r="A319" s="288" t="s">
        <v>1991</v>
      </c>
      <c r="B319" s="229" t="s">
        <v>560</v>
      </c>
      <c r="C319" s="318" t="s">
        <v>1194</v>
      </c>
      <c r="D319" s="318" t="s">
        <v>1194</v>
      </c>
      <c r="E319" s="230"/>
      <c r="F319" s="230"/>
      <c r="G319" s="230"/>
    </row>
    <row r="320" spans="1:7" s="217" customFormat="1" x14ac:dyDescent="0.25">
      <c r="A320" s="288" t="s">
        <v>2093</v>
      </c>
      <c r="B320" s="229" t="s">
        <v>560</v>
      </c>
      <c r="C320" s="318" t="s">
        <v>1194</v>
      </c>
      <c r="D320" s="318" t="s">
        <v>1194</v>
      </c>
      <c r="E320" s="230"/>
      <c r="F320" s="230"/>
      <c r="G320" s="230"/>
    </row>
    <row r="321" spans="1:7" s="217" customFormat="1" x14ac:dyDescent="0.25">
      <c r="A321" s="288" t="s">
        <v>2133</v>
      </c>
      <c r="B321" s="229" t="s">
        <v>560</v>
      </c>
      <c r="C321" s="318" t="s">
        <v>1194</v>
      </c>
      <c r="D321" s="318" t="s">
        <v>1194</v>
      </c>
      <c r="E321" s="230"/>
      <c r="F321" s="230"/>
      <c r="G321" s="230"/>
    </row>
    <row r="322" spans="1:7" s="217" customFormat="1" x14ac:dyDescent="0.25">
      <c r="A322" s="288" t="s">
        <v>2134</v>
      </c>
      <c r="B322" s="229" t="s">
        <v>560</v>
      </c>
      <c r="C322" s="318" t="s">
        <v>1194</v>
      </c>
      <c r="D322" s="318" t="s">
        <v>1194</v>
      </c>
      <c r="E322" s="230"/>
      <c r="F322" s="230"/>
      <c r="G322" s="230"/>
    </row>
    <row r="323" spans="1:7" s="217" customFormat="1" x14ac:dyDescent="0.25">
      <c r="A323" s="288" t="s">
        <v>2135</v>
      </c>
      <c r="B323" s="229" t="s">
        <v>560</v>
      </c>
      <c r="C323" s="318" t="s">
        <v>1194</v>
      </c>
      <c r="D323" s="318" t="s">
        <v>1194</v>
      </c>
      <c r="E323" s="230"/>
      <c r="F323" s="230"/>
      <c r="G323" s="230"/>
    </row>
    <row r="324" spans="1:7" s="217" customFormat="1" x14ac:dyDescent="0.25">
      <c r="A324" s="288" t="s">
        <v>2136</v>
      </c>
      <c r="B324" s="229" t="s">
        <v>560</v>
      </c>
      <c r="C324" s="318" t="s">
        <v>1194</v>
      </c>
      <c r="D324" s="318" t="s">
        <v>1194</v>
      </c>
      <c r="E324" s="230"/>
      <c r="F324" s="230"/>
      <c r="G324" s="230"/>
    </row>
    <row r="325" spans="1:7" s="217" customFormat="1" x14ac:dyDescent="0.25">
      <c r="A325" s="288" t="s">
        <v>2137</v>
      </c>
      <c r="B325" s="229" t="s">
        <v>560</v>
      </c>
      <c r="C325" s="318" t="s">
        <v>1194</v>
      </c>
      <c r="D325" s="318" t="s">
        <v>1194</v>
      </c>
      <c r="E325" s="230"/>
      <c r="F325" s="230"/>
      <c r="G325" s="230"/>
    </row>
    <row r="326" spans="1:7" s="217" customFormat="1" x14ac:dyDescent="0.25">
      <c r="A326" s="288" t="s">
        <v>2138</v>
      </c>
      <c r="B326" s="229" t="s">
        <v>560</v>
      </c>
      <c r="C326" s="318" t="s">
        <v>1194</v>
      </c>
      <c r="D326" s="318" t="s">
        <v>1194</v>
      </c>
      <c r="E326" s="230"/>
      <c r="F326" s="230"/>
      <c r="G326" s="230"/>
    </row>
    <row r="327" spans="1:7" s="217" customFormat="1" x14ac:dyDescent="0.25">
      <c r="A327" s="288" t="s">
        <v>2139</v>
      </c>
      <c r="B327" s="229" t="s">
        <v>2015</v>
      </c>
      <c r="C327" s="318" t="s">
        <v>1194</v>
      </c>
      <c r="D327" s="318" t="s">
        <v>1194</v>
      </c>
      <c r="E327" s="230"/>
      <c r="F327" s="230"/>
      <c r="G327" s="230"/>
    </row>
    <row r="328" spans="1:7" s="217" customFormat="1" x14ac:dyDescent="0.25">
      <c r="A328" s="288" t="s">
        <v>2140</v>
      </c>
      <c r="B328" s="229" t="s">
        <v>100</v>
      </c>
      <c r="C328" s="204">
        <f>SUM(C310:C327)</f>
        <v>0</v>
      </c>
      <c r="D328" s="227">
        <f>SUM(D310:D327)</f>
        <v>0</v>
      </c>
      <c r="E328" s="230"/>
      <c r="F328" s="255">
        <f>SUM(F310:F327)</f>
        <v>0</v>
      </c>
      <c r="G328" s="255">
        <f>SUM(G310:G327)</f>
        <v>0</v>
      </c>
    </row>
    <row r="329" spans="1:7" s="217" customFormat="1" x14ac:dyDescent="0.25">
      <c r="A329" s="288" t="s">
        <v>1992</v>
      </c>
      <c r="B329" s="229"/>
      <c r="C329" s="227"/>
      <c r="D329" s="227"/>
      <c r="E329" s="230"/>
      <c r="F329" s="230"/>
      <c r="G329" s="230"/>
    </row>
    <row r="330" spans="1:7" s="217" customFormat="1" x14ac:dyDescent="0.25">
      <c r="A330" s="288" t="s">
        <v>2141</v>
      </c>
      <c r="B330" s="229"/>
      <c r="C330" s="227"/>
      <c r="D330" s="227"/>
      <c r="E330" s="230"/>
      <c r="F330" s="230"/>
      <c r="G330" s="230"/>
    </row>
    <row r="331" spans="1:7" s="217" customFormat="1" x14ac:dyDescent="0.25">
      <c r="A331" s="288" t="s">
        <v>2142</v>
      </c>
      <c r="B331" s="229"/>
      <c r="C331" s="227"/>
      <c r="D331" s="227"/>
      <c r="E331" s="230"/>
      <c r="F331" s="230"/>
      <c r="G331" s="230"/>
    </row>
    <row r="332" spans="1:7" s="174" customFormat="1" x14ac:dyDescent="0.25">
      <c r="A332" s="120"/>
      <c r="B332" s="120" t="s">
        <v>2279</v>
      </c>
      <c r="C332" s="120" t="s">
        <v>65</v>
      </c>
      <c r="D332" s="120" t="s">
        <v>1621</v>
      </c>
      <c r="E332" s="120"/>
      <c r="F332" s="120" t="s">
        <v>467</v>
      </c>
      <c r="G332" s="120" t="s">
        <v>1880</v>
      </c>
    </row>
    <row r="333" spans="1:7" s="174" customFormat="1" x14ac:dyDescent="0.25">
      <c r="A333" s="288" t="s">
        <v>2143</v>
      </c>
      <c r="B333" s="211" t="s">
        <v>1613</v>
      </c>
      <c r="C333" s="318" t="s">
        <v>1194</v>
      </c>
      <c r="D333" s="318" t="s">
        <v>1194</v>
      </c>
      <c r="E333" s="212"/>
      <c r="F333" s="203" t="str">
        <f>IF($C$343=0,"",IF(C333="[For completion]","",C333/$C$343))</f>
        <v/>
      </c>
      <c r="G333" s="203" t="str">
        <f>IF($D$343=0,"",IF(D333="[For completion]","",D333/$D$343))</f>
        <v/>
      </c>
    </row>
    <row r="334" spans="1:7" s="174" customFormat="1" x14ac:dyDescent="0.25">
      <c r="A334" s="288" t="s">
        <v>2144</v>
      </c>
      <c r="B334" s="211" t="s">
        <v>1614</v>
      </c>
      <c r="C334" s="318" t="s">
        <v>1194</v>
      </c>
      <c r="D334" s="318" t="s">
        <v>1194</v>
      </c>
      <c r="E334" s="212"/>
      <c r="F334" s="203" t="str">
        <f t="shared" ref="F334:F342" si="15">IF($C$343=0,"",IF(C334="[For completion]","",C334/$C$343))</f>
        <v/>
      </c>
      <c r="G334" s="203" t="str">
        <f t="shared" ref="G334:G342" si="16">IF($D$343=0,"",IF(D334="[For completion]","",D334/$D$343))</f>
        <v/>
      </c>
    </row>
    <row r="335" spans="1:7" s="174" customFormat="1" x14ac:dyDescent="0.25">
      <c r="A335" s="288" t="s">
        <v>2145</v>
      </c>
      <c r="B335" s="305" t="s">
        <v>2301</v>
      </c>
      <c r="C335" s="318" t="s">
        <v>1194</v>
      </c>
      <c r="D335" s="318" t="s">
        <v>1194</v>
      </c>
      <c r="E335" s="212"/>
      <c r="F335" s="203" t="str">
        <f t="shared" si="15"/>
        <v/>
      </c>
      <c r="G335" s="203" t="str">
        <f t="shared" si="16"/>
        <v/>
      </c>
    </row>
    <row r="336" spans="1:7" s="174" customFormat="1" x14ac:dyDescent="0.25">
      <c r="A336" s="288" t="s">
        <v>2146</v>
      </c>
      <c r="B336" s="211" t="s">
        <v>1615</v>
      </c>
      <c r="C336" s="318" t="s">
        <v>1194</v>
      </c>
      <c r="D336" s="318" t="s">
        <v>1194</v>
      </c>
      <c r="E336" s="212"/>
      <c r="F336" s="203" t="str">
        <f t="shared" si="15"/>
        <v/>
      </c>
      <c r="G336" s="203" t="str">
        <f t="shared" si="16"/>
        <v/>
      </c>
    </row>
    <row r="337" spans="1:7" s="174" customFormat="1" x14ac:dyDescent="0.25">
      <c r="A337" s="288" t="s">
        <v>2147</v>
      </c>
      <c r="B337" s="211" t="s">
        <v>1616</v>
      </c>
      <c r="C337" s="318" t="s">
        <v>1194</v>
      </c>
      <c r="D337" s="318" t="s">
        <v>1194</v>
      </c>
      <c r="E337" s="212"/>
      <c r="F337" s="203" t="str">
        <f t="shared" si="15"/>
        <v/>
      </c>
      <c r="G337" s="203" t="str">
        <f t="shared" si="16"/>
        <v/>
      </c>
    </row>
    <row r="338" spans="1:7" s="174" customFormat="1" x14ac:dyDescent="0.25">
      <c r="A338" s="288" t="s">
        <v>2148</v>
      </c>
      <c r="B338" s="211" t="s">
        <v>1617</v>
      </c>
      <c r="C338" s="318" t="s">
        <v>1194</v>
      </c>
      <c r="D338" s="318" t="s">
        <v>1194</v>
      </c>
      <c r="E338" s="212"/>
      <c r="F338" s="203" t="str">
        <f t="shared" si="15"/>
        <v/>
      </c>
      <c r="G338" s="203" t="str">
        <f t="shared" si="16"/>
        <v/>
      </c>
    </row>
    <row r="339" spans="1:7" s="174" customFormat="1" x14ac:dyDescent="0.25">
      <c r="A339" s="288" t="s">
        <v>2149</v>
      </c>
      <c r="B339" s="211" t="s">
        <v>1618</v>
      </c>
      <c r="C339" s="318" t="s">
        <v>1194</v>
      </c>
      <c r="D339" s="318" t="s">
        <v>1194</v>
      </c>
      <c r="E339" s="212"/>
      <c r="F339" s="203" t="str">
        <f t="shared" si="15"/>
        <v/>
      </c>
      <c r="G339" s="203" t="str">
        <f t="shared" si="16"/>
        <v/>
      </c>
    </row>
    <row r="340" spans="1:7" s="174" customFormat="1" x14ac:dyDescent="0.25">
      <c r="A340" s="288" t="s">
        <v>2150</v>
      </c>
      <c r="B340" s="211" t="s">
        <v>1619</v>
      </c>
      <c r="C340" s="318" t="s">
        <v>1194</v>
      </c>
      <c r="D340" s="318" t="s">
        <v>1194</v>
      </c>
      <c r="E340" s="212"/>
      <c r="F340" s="203" t="str">
        <f t="shared" si="15"/>
        <v/>
      </c>
      <c r="G340" s="203" t="str">
        <f t="shared" si="16"/>
        <v/>
      </c>
    </row>
    <row r="341" spans="1:7" s="174" customFormat="1" x14ac:dyDescent="0.25">
      <c r="A341" s="288" t="s">
        <v>2151</v>
      </c>
      <c r="B341" s="211" t="s">
        <v>1620</v>
      </c>
      <c r="C341" s="318" t="s">
        <v>1194</v>
      </c>
      <c r="D341" s="318" t="s">
        <v>1194</v>
      </c>
      <c r="E341" s="212"/>
      <c r="F341" s="203" t="str">
        <f t="shared" si="15"/>
        <v/>
      </c>
      <c r="G341" s="203" t="str">
        <f t="shared" si="16"/>
        <v/>
      </c>
    </row>
    <row r="342" spans="1:7" s="174" customFormat="1" x14ac:dyDescent="0.25">
      <c r="A342" s="288" t="s">
        <v>2152</v>
      </c>
      <c r="B342" s="227" t="s">
        <v>2015</v>
      </c>
      <c r="C342" s="318" t="s">
        <v>1194</v>
      </c>
      <c r="D342" s="318" t="s">
        <v>1194</v>
      </c>
      <c r="F342" s="203" t="str">
        <f t="shared" si="15"/>
        <v/>
      </c>
      <c r="G342" s="203" t="str">
        <f t="shared" si="16"/>
        <v/>
      </c>
    </row>
    <row r="343" spans="1:7" s="174" customFormat="1" x14ac:dyDescent="0.25">
      <c r="A343" s="288" t="s">
        <v>2153</v>
      </c>
      <c r="B343" s="211" t="s">
        <v>100</v>
      </c>
      <c r="C343" s="204">
        <f>SUM(C333:C341)</f>
        <v>0</v>
      </c>
      <c r="D343" s="210">
        <f>SUM(D333:D341)</f>
        <v>0</v>
      </c>
      <c r="E343" s="212"/>
      <c r="F343" s="255">
        <f>SUM(F333:F342)</f>
        <v>0</v>
      </c>
      <c r="G343" s="255">
        <f>SUM(G333:G342)</f>
        <v>0</v>
      </c>
    </row>
    <row r="344" spans="1:7" s="174" customFormat="1" x14ac:dyDescent="0.25">
      <c r="A344" s="288" t="s">
        <v>2154</v>
      </c>
      <c r="B344" s="211"/>
      <c r="C344" s="210"/>
      <c r="D344" s="210"/>
      <c r="E344" s="212"/>
      <c r="F344" s="212"/>
      <c r="G344" s="212"/>
    </row>
    <row r="345" spans="1:7" s="174" customFormat="1" x14ac:dyDescent="0.25">
      <c r="A345" s="120"/>
      <c r="B345" s="120" t="s">
        <v>2280</v>
      </c>
      <c r="C345" s="120" t="s">
        <v>65</v>
      </c>
      <c r="D345" s="120" t="s">
        <v>1621</v>
      </c>
      <c r="E345" s="120"/>
      <c r="F345" s="120" t="s">
        <v>467</v>
      </c>
      <c r="G345" s="120" t="s">
        <v>1880</v>
      </c>
    </row>
    <row r="346" spans="1:7" s="174" customFormat="1" x14ac:dyDescent="0.25">
      <c r="A346" s="288" t="s">
        <v>2481</v>
      </c>
      <c r="B346" s="229" t="s">
        <v>2003</v>
      </c>
      <c r="C346" s="318" t="s">
        <v>1194</v>
      </c>
      <c r="D346" s="318" t="s">
        <v>1194</v>
      </c>
      <c r="E346" s="230"/>
      <c r="F346" s="203" t="str">
        <f>IF($C$353=0,"",IF(C346="[For completion]","",C346/$C$353))</f>
        <v/>
      </c>
      <c r="G346" s="203" t="str">
        <f>IF($D$353=0,"",IF(D346="[For completion]","",D346/$D$353))</f>
        <v/>
      </c>
    </row>
    <row r="347" spans="1:7" s="174" customFormat="1" x14ac:dyDescent="0.25">
      <c r="A347" s="288" t="s">
        <v>2482</v>
      </c>
      <c r="B347" s="225" t="s">
        <v>2004</v>
      </c>
      <c r="C347" s="318" t="s">
        <v>1194</v>
      </c>
      <c r="D347" s="318" t="s">
        <v>1194</v>
      </c>
      <c r="E347" s="230"/>
      <c r="F347" s="203" t="str">
        <f t="shared" ref="F347:F352" si="17">IF($C$353=0,"",IF(C347="[For completion]","",C347/$C$353))</f>
        <v/>
      </c>
      <c r="G347" s="203" t="str">
        <f t="shared" ref="G347:G352" si="18">IF($D$353=0,"",IF(D347="[For completion]","",D347/$D$353))</f>
        <v/>
      </c>
    </row>
    <row r="348" spans="1:7" s="174" customFormat="1" x14ac:dyDescent="0.25">
      <c r="A348" s="288" t="s">
        <v>2483</v>
      </c>
      <c r="B348" s="229" t="s">
        <v>2005</v>
      </c>
      <c r="C348" s="318" t="s">
        <v>1194</v>
      </c>
      <c r="D348" s="318" t="s">
        <v>1194</v>
      </c>
      <c r="E348" s="230"/>
      <c r="F348" s="203" t="str">
        <f t="shared" si="17"/>
        <v/>
      </c>
      <c r="G348" s="203" t="str">
        <f t="shared" si="18"/>
        <v/>
      </c>
    </row>
    <row r="349" spans="1:7" s="174" customFormat="1" x14ac:dyDescent="0.25">
      <c r="A349" s="288" t="s">
        <v>2484</v>
      </c>
      <c r="B349" s="229" t="s">
        <v>2006</v>
      </c>
      <c r="C349" s="318" t="s">
        <v>1194</v>
      </c>
      <c r="D349" s="318" t="s">
        <v>1194</v>
      </c>
      <c r="E349" s="230"/>
      <c r="F349" s="203" t="str">
        <f t="shared" si="17"/>
        <v/>
      </c>
      <c r="G349" s="203" t="str">
        <f t="shared" si="18"/>
        <v/>
      </c>
    </row>
    <row r="350" spans="1:7" s="174" customFormat="1" x14ac:dyDescent="0.25">
      <c r="A350" s="288" t="s">
        <v>2485</v>
      </c>
      <c r="B350" s="229" t="s">
        <v>2007</v>
      </c>
      <c r="C350" s="318" t="s">
        <v>1194</v>
      </c>
      <c r="D350" s="318" t="s">
        <v>1194</v>
      </c>
      <c r="E350" s="230"/>
      <c r="F350" s="203" t="str">
        <f t="shared" si="17"/>
        <v/>
      </c>
      <c r="G350" s="203" t="str">
        <f t="shared" si="18"/>
        <v/>
      </c>
    </row>
    <row r="351" spans="1:7" s="174" customFormat="1" x14ac:dyDescent="0.25">
      <c r="A351" s="288" t="s">
        <v>2486</v>
      </c>
      <c r="B351" s="229" t="s">
        <v>2008</v>
      </c>
      <c r="C351" s="318" t="s">
        <v>1194</v>
      </c>
      <c r="D351" s="318" t="s">
        <v>1194</v>
      </c>
      <c r="E351" s="230"/>
      <c r="F351" s="203" t="str">
        <f t="shared" si="17"/>
        <v/>
      </c>
      <c r="G351" s="203" t="str">
        <f t="shared" si="18"/>
        <v/>
      </c>
    </row>
    <row r="352" spans="1:7" s="174" customFormat="1" x14ac:dyDescent="0.25">
      <c r="A352" s="288" t="s">
        <v>2487</v>
      </c>
      <c r="B352" s="229" t="s">
        <v>1622</v>
      </c>
      <c r="C352" s="318" t="s">
        <v>1194</v>
      </c>
      <c r="D352" s="318" t="s">
        <v>1194</v>
      </c>
      <c r="E352" s="230"/>
      <c r="F352" s="203" t="str">
        <f t="shared" si="17"/>
        <v/>
      </c>
      <c r="G352" s="203" t="str">
        <f t="shared" si="18"/>
        <v/>
      </c>
    </row>
    <row r="353" spans="1:7" s="174" customFormat="1" x14ac:dyDescent="0.25">
      <c r="A353" s="288" t="s">
        <v>2488</v>
      </c>
      <c r="B353" s="229" t="s">
        <v>100</v>
      </c>
      <c r="C353" s="204">
        <f>SUM(C346:C352)</f>
        <v>0</v>
      </c>
      <c r="D353" s="227">
        <f>SUM(D346:D352)</f>
        <v>0</v>
      </c>
      <c r="E353" s="230"/>
      <c r="F353" s="255">
        <f>SUM(F346:F352)</f>
        <v>0</v>
      </c>
      <c r="G353" s="255">
        <f>SUM(G346:G352)</f>
        <v>0</v>
      </c>
    </row>
    <row r="354" spans="1:7" s="174" customFormat="1" x14ac:dyDescent="0.25">
      <c r="A354" s="288" t="s">
        <v>2155</v>
      </c>
      <c r="B354" s="229"/>
      <c r="C354" s="227"/>
      <c r="D354" s="227"/>
      <c r="E354" s="230"/>
      <c r="F354" s="230"/>
      <c r="G354" s="230"/>
    </row>
    <row r="355" spans="1:7" s="174" customFormat="1" x14ac:dyDescent="0.25">
      <c r="A355" s="120"/>
      <c r="B355" s="120" t="s">
        <v>2281</v>
      </c>
      <c r="C355" s="120" t="s">
        <v>65</v>
      </c>
      <c r="D355" s="120" t="s">
        <v>1621</v>
      </c>
      <c r="E355" s="120"/>
      <c r="F355" s="120" t="s">
        <v>467</v>
      </c>
      <c r="G355" s="120" t="s">
        <v>1880</v>
      </c>
    </row>
    <row r="356" spans="1:7" s="174" customFormat="1" x14ac:dyDescent="0.25">
      <c r="A356" s="288" t="s">
        <v>2489</v>
      </c>
      <c r="B356" s="229" t="s">
        <v>2198</v>
      </c>
      <c r="C356" s="318" t="s">
        <v>1194</v>
      </c>
      <c r="D356" s="318" t="s">
        <v>1194</v>
      </c>
      <c r="E356" s="230"/>
      <c r="F356" s="203" t="str">
        <f>IF($C$360=0,"",IF(C356="[For completion]","",C356/$C$360))</f>
        <v/>
      </c>
      <c r="G356" s="203" t="str">
        <f>IF($D$360=0,"",IF(D356="[For completion]","",D356/$D$360))</f>
        <v/>
      </c>
    </row>
    <row r="357" spans="1:7" s="174" customFormat="1" x14ac:dyDescent="0.25">
      <c r="A357" s="288" t="s">
        <v>2490</v>
      </c>
      <c r="B357" s="225" t="s">
        <v>2245</v>
      </c>
      <c r="C357" s="318" t="s">
        <v>1194</v>
      </c>
      <c r="D357" s="318" t="s">
        <v>1194</v>
      </c>
      <c r="E357" s="230"/>
      <c r="F357" s="203" t="str">
        <f t="shared" ref="F357:F359" si="19">IF($C$360=0,"",IF(C357="[For completion]","",C357/$C$360))</f>
        <v/>
      </c>
      <c r="G357" s="203" t="str">
        <f t="shared" ref="G357:G359" si="20">IF($D$360=0,"",IF(D357="[For completion]","",D357/$D$360))</f>
        <v/>
      </c>
    </row>
    <row r="358" spans="1:7" s="174" customFormat="1" x14ac:dyDescent="0.25">
      <c r="A358" s="288" t="s">
        <v>2491</v>
      </c>
      <c r="B358" s="229" t="s">
        <v>1622</v>
      </c>
      <c r="C358" s="318" t="s">
        <v>1194</v>
      </c>
      <c r="D358" s="318" t="s">
        <v>1194</v>
      </c>
      <c r="E358" s="230"/>
      <c r="F358" s="203" t="str">
        <f t="shared" si="19"/>
        <v/>
      </c>
      <c r="G358" s="203" t="str">
        <f t="shared" si="20"/>
        <v/>
      </c>
    </row>
    <row r="359" spans="1:7" s="174" customFormat="1" x14ac:dyDescent="0.25">
      <c r="A359" s="288" t="s">
        <v>2492</v>
      </c>
      <c r="B359" s="227" t="s">
        <v>2015</v>
      </c>
      <c r="C359" s="318" t="s">
        <v>1194</v>
      </c>
      <c r="D359" s="318" t="s">
        <v>1194</v>
      </c>
      <c r="E359" s="230"/>
      <c r="F359" s="203" t="str">
        <f t="shared" si="19"/>
        <v/>
      </c>
      <c r="G359" s="203" t="str">
        <f t="shared" si="20"/>
        <v/>
      </c>
    </row>
    <row r="360" spans="1:7" s="174" customFormat="1" x14ac:dyDescent="0.25">
      <c r="A360" s="288" t="s">
        <v>2493</v>
      </c>
      <c r="B360" s="229" t="s">
        <v>100</v>
      </c>
      <c r="C360" s="204">
        <f>SUM(C356:C359)</f>
        <v>0</v>
      </c>
      <c r="D360" s="227">
        <f>SUM(D356:D359)</f>
        <v>0</v>
      </c>
      <c r="E360" s="230"/>
      <c r="F360" s="255">
        <f>SUM(F356:F359)</f>
        <v>0</v>
      </c>
      <c r="G360" s="255">
        <f>SUM(G356:G359)</f>
        <v>0</v>
      </c>
    </row>
    <row r="361" spans="1:7" s="174" customFormat="1" x14ac:dyDescent="0.25">
      <c r="A361" s="288" t="s">
        <v>2494</v>
      </c>
      <c r="B361" s="229"/>
      <c r="C361" s="227"/>
      <c r="D361" s="227"/>
      <c r="E361" s="230"/>
      <c r="F361" s="230"/>
      <c r="G361" s="230"/>
    </row>
    <row r="362" spans="1:7" s="174" customFormat="1" x14ac:dyDescent="0.25">
      <c r="A362" s="120"/>
      <c r="B362" s="120" t="s">
        <v>2302</v>
      </c>
      <c r="C362" s="120" t="s">
        <v>65</v>
      </c>
      <c r="D362" s="120" t="s">
        <v>1621</v>
      </c>
      <c r="E362" s="120"/>
      <c r="F362" s="120" t="s">
        <v>467</v>
      </c>
      <c r="G362" s="120" t="s">
        <v>1880</v>
      </c>
    </row>
    <row r="363" spans="1:7" s="174" customFormat="1" x14ac:dyDescent="0.25">
      <c r="A363" s="288" t="s">
        <v>2495</v>
      </c>
      <c r="B363" s="305" t="s">
        <v>560</v>
      </c>
      <c r="C363" s="318" t="s">
        <v>1194</v>
      </c>
      <c r="D363" s="318" t="s">
        <v>1194</v>
      </c>
      <c r="E363" s="306"/>
      <c r="F363" s="203" t="str">
        <f>IF($C$381=0,"",IF(C363="[For completion]","",C363/$C$381))</f>
        <v/>
      </c>
      <c r="G363" s="203" t="str">
        <f>IF($D$381=0,"",IF(D363="[For completion]","",D363/$D$381))</f>
        <v/>
      </c>
    </row>
    <row r="364" spans="1:7" s="174" customFormat="1" x14ac:dyDescent="0.25">
      <c r="A364" s="288" t="s">
        <v>2496</v>
      </c>
      <c r="B364" s="305" t="s">
        <v>560</v>
      </c>
      <c r="C364" s="318" t="s">
        <v>1194</v>
      </c>
      <c r="D364" s="318" t="s">
        <v>1194</v>
      </c>
      <c r="E364" s="306"/>
      <c r="F364" s="203" t="str">
        <f t="shared" ref="F364:F381" si="21">IF($C$381=0,"",IF(C364="[For completion]","",C364/$C$381))</f>
        <v/>
      </c>
      <c r="G364" s="203" t="str">
        <f t="shared" ref="G364:G381" si="22">IF($D$381=0,"",IF(D364="[For completion]","",D364/$D$381))</f>
        <v/>
      </c>
    </row>
    <row r="365" spans="1:7" s="174" customFormat="1" x14ac:dyDescent="0.25">
      <c r="A365" s="288" t="s">
        <v>2497</v>
      </c>
      <c r="B365" s="305" t="s">
        <v>560</v>
      </c>
      <c r="C365" s="318" t="s">
        <v>1194</v>
      </c>
      <c r="D365" s="318" t="s">
        <v>1194</v>
      </c>
      <c r="E365" s="306"/>
      <c r="F365" s="203" t="str">
        <f t="shared" si="21"/>
        <v/>
      </c>
      <c r="G365" s="203" t="str">
        <f t="shared" si="22"/>
        <v/>
      </c>
    </row>
    <row r="366" spans="1:7" s="174" customFormat="1" x14ac:dyDescent="0.25">
      <c r="A366" s="288" t="s">
        <v>2498</v>
      </c>
      <c r="B366" s="305" t="s">
        <v>560</v>
      </c>
      <c r="C366" s="318" t="s">
        <v>1194</v>
      </c>
      <c r="D366" s="318" t="s">
        <v>1194</v>
      </c>
      <c r="E366" s="306"/>
      <c r="F366" s="203" t="str">
        <f t="shared" si="21"/>
        <v/>
      </c>
      <c r="G366" s="203" t="str">
        <f t="shared" si="22"/>
        <v/>
      </c>
    </row>
    <row r="367" spans="1:7" s="174" customFormat="1" x14ac:dyDescent="0.25">
      <c r="A367" s="288" t="s">
        <v>2499</v>
      </c>
      <c r="B367" s="305" t="s">
        <v>560</v>
      </c>
      <c r="C367" s="318" t="s">
        <v>1194</v>
      </c>
      <c r="D367" s="318" t="s">
        <v>1194</v>
      </c>
      <c r="E367" s="306"/>
      <c r="F367" s="203" t="str">
        <f t="shared" si="21"/>
        <v/>
      </c>
      <c r="G367" s="203" t="str">
        <f t="shared" si="22"/>
        <v/>
      </c>
    </row>
    <row r="368" spans="1:7" s="174" customFormat="1" x14ac:dyDescent="0.25">
      <c r="A368" s="288" t="s">
        <v>2500</v>
      </c>
      <c r="B368" s="305" t="s">
        <v>560</v>
      </c>
      <c r="C368" s="318" t="s">
        <v>1194</v>
      </c>
      <c r="D368" s="318" t="s">
        <v>1194</v>
      </c>
      <c r="E368" s="306"/>
      <c r="F368" s="203" t="str">
        <f t="shared" si="21"/>
        <v/>
      </c>
      <c r="G368" s="203" t="str">
        <f t="shared" si="22"/>
        <v/>
      </c>
    </row>
    <row r="369" spans="1:7" s="174" customFormat="1" x14ac:dyDescent="0.25">
      <c r="A369" s="288" t="s">
        <v>2501</v>
      </c>
      <c r="B369" s="305" t="s">
        <v>560</v>
      </c>
      <c r="C369" s="318" t="s">
        <v>1194</v>
      </c>
      <c r="D369" s="318" t="s">
        <v>1194</v>
      </c>
      <c r="E369" s="306"/>
      <c r="F369" s="203" t="str">
        <f t="shared" si="21"/>
        <v/>
      </c>
      <c r="G369" s="203" t="str">
        <f t="shared" si="22"/>
        <v/>
      </c>
    </row>
    <row r="370" spans="1:7" s="174" customFormat="1" x14ac:dyDescent="0.25">
      <c r="A370" s="288" t="s">
        <v>2502</v>
      </c>
      <c r="B370" s="305" t="s">
        <v>560</v>
      </c>
      <c r="C370" s="318" t="s">
        <v>1194</v>
      </c>
      <c r="D370" s="318" t="s">
        <v>1194</v>
      </c>
      <c r="E370" s="306"/>
      <c r="F370" s="203" t="str">
        <f t="shared" si="21"/>
        <v/>
      </c>
      <c r="G370" s="203" t="str">
        <f t="shared" si="22"/>
        <v/>
      </c>
    </row>
    <row r="371" spans="1:7" s="174" customFormat="1" x14ac:dyDescent="0.25">
      <c r="A371" s="288" t="s">
        <v>2503</v>
      </c>
      <c r="B371" s="305" t="s">
        <v>560</v>
      </c>
      <c r="C371" s="318" t="s">
        <v>1194</v>
      </c>
      <c r="D371" s="318" t="s">
        <v>1194</v>
      </c>
      <c r="E371" s="306"/>
      <c r="F371" s="203" t="str">
        <f t="shared" si="21"/>
        <v/>
      </c>
      <c r="G371" s="203" t="str">
        <f t="shared" si="22"/>
        <v/>
      </c>
    </row>
    <row r="372" spans="1:7" s="174" customFormat="1" x14ac:dyDescent="0.25">
      <c r="A372" s="288" t="s">
        <v>2504</v>
      </c>
      <c r="B372" s="305" t="s">
        <v>560</v>
      </c>
      <c r="C372" s="318" t="s">
        <v>1194</v>
      </c>
      <c r="D372" s="318" t="s">
        <v>1194</v>
      </c>
      <c r="E372" s="306"/>
      <c r="F372" s="203" t="str">
        <f t="shared" si="21"/>
        <v/>
      </c>
      <c r="G372" s="203" t="str">
        <f t="shared" si="22"/>
        <v/>
      </c>
    </row>
    <row r="373" spans="1:7" s="174" customFormat="1" x14ac:dyDescent="0.25">
      <c r="A373" s="288" t="s">
        <v>2505</v>
      </c>
      <c r="B373" s="305" t="s">
        <v>560</v>
      </c>
      <c r="C373" s="318" t="s">
        <v>1194</v>
      </c>
      <c r="D373" s="318" t="s">
        <v>1194</v>
      </c>
      <c r="E373" s="306"/>
      <c r="F373" s="203" t="str">
        <f t="shared" si="21"/>
        <v/>
      </c>
      <c r="G373" s="203" t="str">
        <f t="shared" si="22"/>
        <v/>
      </c>
    </row>
    <row r="374" spans="1:7" s="174" customFormat="1" x14ac:dyDescent="0.25">
      <c r="A374" s="288" t="s">
        <v>2506</v>
      </c>
      <c r="B374" s="305" t="s">
        <v>560</v>
      </c>
      <c r="C374" s="318" t="s">
        <v>1194</v>
      </c>
      <c r="D374" s="318" t="s">
        <v>1194</v>
      </c>
      <c r="E374" s="306"/>
      <c r="F374" s="203" t="str">
        <f t="shared" si="21"/>
        <v/>
      </c>
      <c r="G374" s="203" t="str">
        <f t="shared" si="22"/>
        <v/>
      </c>
    </row>
    <row r="375" spans="1:7" s="174" customFormat="1" x14ac:dyDescent="0.25">
      <c r="A375" s="288" t="s">
        <v>2507</v>
      </c>
      <c r="B375" s="305" t="s">
        <v>560</v>
      </c>
      <c r="C375" s="318" t="s">
        <v>1194</v>
      </c>
      <c r="D375" s="318" t="s">
        <v>1194</v>
      </c>
      <c r="E375" s="306"/>
      <c r="F375" s="203" t="str">
        <f t="shared" si="21"/>
        <v/>
      </c>
      <c r="G375" s="203" t="str">
        <f t="shared" si="22"/>
        <v/>
      </c>
    </row>
    <row r="376" spans="1:7" s="174" customFormat="1" x14ac:dyDescent="0.25">
      <c r="A376" s="288" t="s">
        <v>2508</v>
      </c>
      <c r="B376" s="305" t="s">
        <v>560</v>
      </c>
      <c r="C376" s="318" t="s">
        <v>1194</v>
      </c>
      <c r="D376" s="318" t="s">
        <v>1194</v>
      </c>
      <c r="E376" s="306"/>
      <c r="F376" s="203" t="str">
        <f t="shared" si="21"/>
        <v/>
      </c>
      <c r="G376" s="203" t="str">
        <f t="shared" si="22"/>
        <v/>
      </c>
    </row>
    <row r="377" spans="1:7" s="174" customFormat="1" x14ac:dyDescent="0.25">
      <c r="A377" s="288" t="s">
        <v>2509</v>
      </c>
      <c r="B377" s="305" t="s">
        <v>560</v>
      </c>
      <c r="C377" s="318" t="s">
        <v>1194</v>
      </c>
      <c r="D377" s="318" t="s">
        <v>1194</v>
      </c>
      <c r="E377" s="306"/>
      <c r="F377" s="203" t="str">
        <f t="shared" si="21"/>
        <v/>
      </c>
      <c r="G377" s="203" t="str">
        <f t="shared" si="22"/>
        <v/>
      </c>
    </row>
    <row r="378" spans="1:7" s="174" customFormat="1" x14ac:dyDescent="0.25">
      <c r="A378" s="288" t="s">
        <v>2510</v>
      </c>
      <c r="B378" s="305" t="s">
        <v>560</v>
      </c>
      <c r="C378" s="318" t="s">
        <v>1194</v>
      </c>
      <c r="D378" s="318" t="s">
        <v>1194</v>
      </c>
      <c r="E378" s="306"/>
      <c r="F378" s="203" t="str">
        <f t="shared" si="21"/>
        <v/>
      </c>
      <c r="G378" s="203" t="str">
        <f t="shared" si="22"/>
        <v/>
      </c>
    </row>
    <row r="379" spans="1:7" s="174" customFormat="1" x14ac:dyDescent="0.25">
      <c r="A379" s="288" t="s">
        <v>2511</v>
      </c>
      <c r="B379" s="305" t="s">
        <v>560</v>
      </c>
      <c r="C379" s="318" t="s">
        <v>1194</v>
      </c>
      <c r="D379" s="318" t="s">
        <v>1194</v>
      </c>
      <c r="E379" s="306"/>
      <c r="F379" s="203" t="str">
        <f t="shared" si="21"/>
        <v/>
      </c>
      <c r="G379" s="203" t="str">
        <f t="shared" si="22"/>
        <v/>
      </c>
    </row>
    <row r="380" spans="1:7" s="174" customFormat="1" x14ac:dyDescent="0.25">
      <c r="A380" s="288" t="s">
        <v>2512</v>
      </c>
      <c r="B380" s="305" t="s">
        <v>2015</v>
      </c>
      <c r="C380" s="318" t="s">
        <v>1194</v>
      </c>
      <c r="D380" s="318" t="s">
        <v>1194</v>
      </c>
      <c r="E380" s="306"/>
      <c r="F380" s="203" t="str">
        <f t="shared" si="21"/>
        <v/>
      </c>
      <c r="G380" s="203" t="str">
        <f t="shared" si="22"/>
        <v/>
      </c>
    </row>
    <row r="381" spans="1:7" s="174" customFormat="1" x14ac:dyDescent="0.25">
      <c r="A381" s="288" t="s">
        <v>2513</v>
      </c>
      <c r="B381" s="305" t="s">
        <v>100</v>
      </c>
      <c r="C381" s="204">
        <f>SUM(C363:C380)</f>
        <v>0</v>
      </c>
      <c r="D381" s="288">
        <f>SUM(D363:D380)</f>
        <v>0</v>
      </c>
      <c r="E381" s="306"/>
      <c r="F381" s="203" t="str">
        <f t="shared" si="21"/>
        <v/>
      </c>
      <c r="G381" s="203" t="str">
        <f t="shared" si="22"/>
        <v/>
      </c>
    </row>
    <row r="382" spans="1:7" s="174" customFormat="1" x14ac:dyDescent="0.25">
      <c r="A382" s="288" t="s">
        <v>2514</v>
      </c>
      <c r="B382" s="288"/>
      <c r="C382" s="307"/>
      <c r="D382" s="288"/>
      <c r="E382" s="306"/>
      <c r="F382" s="306"/>
      <c r="G382" s="306"/>
    </row>
    <row r="383" spans="1:7" s="174" customFormat="1" x14ac:dyDescent="0.25">
      <c r="A383" s="288" t="s">
        <v>2515</v>
      </c>
      <c r="B383" s="288"/>
      <c r="C383" s="307"/>
      <c r="D383" s="288"/>
      <c r="E383" s="306"/>
      <c r="F383" s="306"/>
      <c r="G383" s="306"/>
    </row>
    <row r="384" spans="1:7" s="174" customFormat="1" x14ac:dyDescent="0.25">
      <c r="A384" s="288" t="s">
        <v>2516</v>
      </c>
      <c r="B384" s="288"/>
      <c r="C384" s="307"/>
      <c r="D384" s="288"/>
      <c r="E384" s="306"/>
      <c r="F384" s="306"/>
      <c r="G384" s="306"/>
    </row>
    <row r="385" spans="1:7" s="174" customFormat="1" x14ac:dyDescent="0.25">
      <c r="A385" s="288" t="s">
        <v>2517</v>
      </c>
      <c r="B385" s="288"/>
      <c r="C385" s="307"/>
      <c r="D385" s="288"/>
      <c r="E385" s="306"/>
      <c r="F385" s="306"/>
      <c r="G385" s="306"/>
    </row>
    <row r="386" spans="1:7" s="174" customFormat="1" x14ac:dyDescent="0.25">
      <c r="A386" s="288" t="s">
        <v>2518</v>
      </c>
      <c r="B386" s="288"/>
      <c r="C386" s="307"/>
      <c r="D386" s="288"/>
      <c r="E386" s="306"/>
      <c r="F386" s="306"/>
      <c r="G386" s="306"/>
    </row>
    <row r="387" spans="1:7" s="174" customFormat="1" x14ac:dyDescent="0.25">
      <c r="A387" s="288" t="s">
        <v>2519</v>
      </c>
      <c r="B387" s="288"/>
      <c r="C387" s="307"/>
      <c r="D387" s="288"/>
      <c r="E387" s="306"/>
      <c r="F387" s="306"/>
      <c r="G387" s="306"/>
    </row>
    <row r="388" spans="1:7" s="174" customFormat="1" x14ac:dyDescent="0.25">
      <c r="A388" s="288" t="s">
        <v>2520</v>
      </c>
      <c r="B388" s="288"/>
      <c r="C388" s="307"/>
      <c r="D388" s="288"/>
      <c r="E388" s="306"/>
      <c r="F388" s="306"/>
      <c r="G388" s="306"/>
    </row>
    <row r="389" spans="1:7" s="174" customFormat="1" x14ac:dyDescent="0.25">
      <c r="A389" s="288" t="s">
        <v>2521</v>
      </c>
      <c r="B389" s="288"/>
      <c r="C389" s="307"/>
      <c r="D389" s="288"/>
      <c r="E389" s="306"/>
      <c r="F389" s="306"/>
      <c r="G389" s="306"/>
    </row>
    <row r="390" spans="1:7" s="174" customFormat="1" x14ac:dyDescent="0.25">
      <c r="A390" s="288" t="s">
        <v>2522</v>
      </c>
      <c r="B390" s="288"/>
      <c r="C390" s="307"/>
      <c r="D390" s="288"/>
      <c r="E390" s="306"/>
      <c r="F390" s="306"/>
      <c r="G390" s="306"/>
    </row>
    <row r="391" spans="1:7" s="174" customFormat="1" x14ac:dyDescent="0.25">
      <c r="A391" s="288" t="s">
        <v>2523</v>
      </c>
      <c r="B391" s="288"/>
      <c r="C391" s="307"/>
      <c r="D391" s="288"/>
      <c r="E391" s="306"/>
      <c r="F391" s="306"/>
      <c r="G391" s="306"/>
    </row>
    <row r="392" spans="1:7" s="174" customFormat="1" x14ac:dyDescent="0.25">
      <c r="A392" s="288" t="s">
        <v>2524</v>
      </c>
      <c r="B392" s="288"/>
      <c r="C392" s="307"/>
      <c r="D392" s="288"/>
      <c r="E392" s="306"/>
      <c r="F392" s="306"/>
      <c r="G392" s="306"/>
    </row>
    <row r="393" spans="1:7" s="174" customFormat="1" x14ac:dyDescent="0.25">
      <c r="A393" s="288" t="s">
        <v>2525</v>
      </c>
      <c r="B393" s="288"/>
      <c r="C393" s="307"/>
      <c r="D393" s="288"/>
      <c r="E393" s="306"/>
      <c r="F393" s="306"/>
      <c r="G393" s="306"/>
    </row>
    <row r="394" spans="1:7" s="174" customFormat="1" x14ac:dyDescent="0.25">
      <c r="A394" s="288" t="s">
        <v>2526</v>
      </c>
      <c r="B394" s="288"/>
      <c r="C394" s="307"/>
      <c r="D394" s="288"/>
      <c r="E394" s="306"/>
      <c r="F394" s="306"/>
      <c r="G394" s="306"/>
    </row>
    <row r="395" spans="1:7" s="174" customFormat="1" x14ac:dyDescent="0.25">
      <c r="A395" s="288" t="s">
        <v>2527</v>
      </c>
      <c r="B395" s="288"/>
      <c r="C395" s="307"/>
      <c r="D395" s="288"/>
      <c r="E395" s="306"/>
      <c r="F395" s="306"/>
      <c r="G395" s="306"/>
    </row>
    <row r="396" spans="1:7" s="174" customFormat="1" x14ac:dyDescent="0.25">
      <c r="A396" s="288" t="s">
        <v>2528</v>
      </c>
      <c r="B396" s="288"/>
      <c r="C396" s="307"/>
      <c r="D396" s="288"/>
      <c r="E396" s="306"/>
      <c r="F396" s="306"/>
      <c r="G396" s="306"/>
    </row>
    <row r="397" spans="1:7" s="174" customFormat="1" x14ac:dyDescent="0.25">
      <c r="A397" s="288" t="s">
        <v>2529</v>
      </c>
      <c r="B397" s="288"/>
      <c r="C397" s="307"/>
      <c r="D397" s="288"/>
      <c r="E397" s="306"/>
      <c r="F397" s="306"/>
      <c r="G397" s="306"/>
    </row>
    <row r="398" spans="1:7" s="174" customFormat="1" x14ac:dyDescent="0.25">
      <c r="A398" s="288" t="s">
        <v>2530</v>
      </c>
      <c r="B398" s="288"/>
      <c r="C398" s="307"/>
      <c r="D398" s="288"/>
      <c r="E398" s="306"/>
      <c r="F398" s="306"/>
      <c r="G398" s="306"/>
    </row>
    <row r="399" spans="1:7" s="174" customFormat="1" x14ac:dyDescent="0.25">
      <c r="A399" s="288" t="s">
        <v>2531</v>
      </c>
      <c r="B399" s="288"/>
      <c r="C399" s="307"/>
      <c r="D399" s="288"/>
      <c r="E399" s="306"/>
      <c r="F399" s="306"/>
      <c r="G399" s="306"/>
    </row>
    <row r="400" spans="1:7" s="174" customFormat="1" x14ac:dyDescent="0.25">
      <c r="A400" s="288" t="s">
        <v>2532</v>
      </c>
      <c r="B400" s="288"/>
      <c r="C400" s="307"/>
      <c r="D400" s="288"/>
      <c r="E400" s="306"/>
      <c r="F400" s="306"/>
      <c r="G400" s="306"/>
    </row>
    <row r="401" spans="1:7" s="217" customFormat="1" x14ac:dyDescent="0.25">
      <c r="A401" s="288" t="s">
        <v>2533</v>
      </c>
      <c r="B401" s="288"/>
      <c r="C401" s="307"/>
      <c r="D401" s="288"/>
      <c r="E401" s="306"/>
      <c r="F401" s="306"/>
      <c r="G401" s="306"/>
    </row>
    <row r="402" spans="1:7" s="217" customFormat="1" x14ac:dyDescent="0.25">
      <c r="A402" s="288" t="s">
        <v>2534</v>
      </c>
      <c r="B402" s="288"/>
      <c r="C402" s="307"/>
      <c r="D402" s="288"/>
      <c r="E402" s="306"/>
      <c r="F402" s="306"/>
      <c r="G402" s="306"/>
    </row>
    <row r="403" spans="1:7" s="217" customFormat="1" x14ac:dyDescent="0.25">
      <c r="A403" s="288" t="s">
        <v>2535</v>
      </c>
      <c r="B403" s="288"/>
      <c r="C403" s="307"/>
      <c r="D403" s="288"/>
      <c r="E403" s="306"/>
      <c r="F403" s="306"/>
      <c r="G403" s="306"/>
    </row>
    <row r="404" spans="1:7" s="217" customFormat="1" x14ac:dyDescent="0.25">
      <c r="A404" s="288" t="s">
        <v>2536</v>
      </c>
      <c r="B404" s="288"/>
      <c r="C404" s="307"/>
      <c r="D404" s="288"/>
      <c r="E404" s="306"/>
      <c r="F404" s="306"/>
      <c r="G404" s="306"/>
    </row>
    <row r="405" spans="1:7" s="217" customFormat="1" x14ac:dyDescent="0.25">
      <c r="A405" s="288" t="s">
        <v>2537</v>
      </c>
      <c r="B405" s="288"/>
      <c r="C405" s="307"/>
      <c r="D405" s="288"/>
      <c r="E405" s="306"/>
      <c r="F405" s="306"/>
      <c r="G405" s="306"/>
    </row>
    <row r="406" spans="1:7" s="217" customFormat="1" x14ac:dyDescent="0.25">
      <c r="A406" s="288" t="s">
        <v>2538</v>
      </c>
      <c r="B406" s="288"/>
      <c r="C406" s="307"/>
      <c r="D406" s="288"/>
      <c r="E406" s="306"/>
      <c r="F406" s="306"/>
      <c r="G406" s="306"/>
    </row>
    <row r="407" spans="1:7" s="217" customFormat="1" x14ac:dyDescent="0.25">
      <c r="A407" s="288" t="s">
        <v>2539</v>
      </c>
      <c r="B407" s="288"/>
      <c r="C407" s="307"/>
      <c r="D407" s="288"/>
      <c r="E407" s="306"/>
      <c r="F407" s="306"/>
      <c r="G407" s="306"/>
    </row>
    <row r="408" spans="1:7" s="217" customFormat="1" x14ac:dyDescent="0.25">
      <c r="A408" s="288" t="s">
        <v>2540</v>
      </c>
      <c r="B408" s="288"/>
      <c r="C408" s="307"/>
      <c r="D408" s="288"/>
      <c r="E408" s="306"/>
      <c r="F408" s="306"/>
      <c r="G408" s="306"/>
    </row>
    <row r="409" spans="1:7" s="217" customFormat="1" x14ac:dyDescent="0.25">
      <c r="A409" s="288" t="s">
        <v>2541</v>
      </c>
      <c r="B409" s="288"/>
      <c r="C409" s="307"/>
      <c r="D409" s="288"/>
      <c r="E409" s="306"/>
      <c r="F409" s="306"/>
      <c r="G409" s="306"/>
    </row>
    <row r="410" spans="1:7" s="174" customFormat="1" x14ac:dyDescent="0.25">
      <c r="A410" s="288" t="s">
        <v>2542</v>
      </c>
      <c r="B410" s="288"/>
      <c r="C410" s="307"/>
      <c r="D410" s="288"/>
      <c r="E410" s="306"/>
      <c r="F410" s="306"/>
      <c r="G410" s="306"/>
    </row>
    <row r="411" spans="1:7" ht="18.75" x14ac:dyDescent="0.25">
      <c r="A411" s="132"/>
      <c r="B411" s="133" t="s">
        <v>757</v>
      </c>
      <c r="C411" s="132"/>
      <c r="D411" s="132"/>
      <c r="E411" s="132"/>
      <c r="F411" s="134"/>
      <c r="G411" s="134"/>
    </row>
    <row r="412" spans="1:7" ht="15" customHeight="1" x14ac:dyDescent="0.25">
      <c r="A412" s="119"/>
      <c r="B412" s="119" t="s">
        <v>2303</v>
      </c>
      <c r="C412" s="119" t="s">
        <v>638</v>
      </c>
      <c r="D412" s="119" t="s">
        <v>639</v>
      </c>
      <c r="E412" s="119"/>
      <c r="F412" s="119" t="s">
        <v>468</v>
      </c>
      <c r="G412" s="119" t="s">
        <v>640</v>
      </c>
    </row>
    <row r="413" spans="1:7" x14ac:dyDescent="0.25">
      <c r="A413" s="288" t="s">
        <v>2037</v>
      </c>
      <c r="B413" s="108" t="s">
        <v>642</v>
      </c>
      <c r="C413" s="166" t="s">
        <v>35</v>
      </c>
      <c r="D413" s="135"/>
      <c r="E413" s="135"/>
      <c r="F413" s="136"/>
      <c r="G413" s="136"/>
    </row>
    <row r="414" spans="1:7" x14ac:dyDescent="0.25">
      <c r="A414" s="308"/>
      <c r="D414" s="135"/>
      <c r="E414" s="135"/>
      <c r="F414" s="136"/>
      <c r="G414" s="136"/>
    </row>
    <row r="415" spans="1:7" x14ac:dyDescent="0.25">
      <c r="A415" s="288"/>
      <c r="B415" s="108" t="s">
        <v>643</v>
      </c>
      <c r="D415" s="135"/>
      <c r="E415" s="135"/>
      <c r="F415" s="136"/>
      <c r="G415" s="136"/>
    </row>
    <row r="416" spans="1:7" x14ac:dyDescent="0.25">
      <c r="A416" s="288" t="s">
        <v>2038</v>
      </c>
      <c r="B416" s="129" t="s">
        <v>560</v>
      </c>
      <c r="C416" s="166" t="s">
        <v>35</v>
      </c>
      <c r="D416" s="169" t="s">
        <v>35</v>
      </c>
      <c r="E416" s="135"/>
      <c r="F416" s="165" t="str">
        <f t="shared" ref="F416:F439" si="23">IF($C$440=0,"",IF(C416="[for completion]","",C416/$C$440))</f>
        <v/>
      </c>
      <c r="G416" s="165" t="str">
        <f t="shared" ref="G416:G439" si="24">IF($D$440=0,"",IF(D416="[for completion]","",D416/$D$440))</f>
        <v/>
      </c>
    </row>
    <row r="417" spans="1:7" x14ac:dyDescent="0.25">
      <c r="A417" s="288" t="s">
        <v>2039</v>
      </c>
      <c r="B417" s="129" t="s">
        <v>560</v>
      </c>
      <c r="C417" s="166" t="s">
        <v>35</v>
      </c>
      <c r="D417" s="169" t="s">
        <v>35</v>
      </c>
      <c r="E417" s="135"/>
      <c r="F417" s="165" t="str">
        <f t="shared" si="23"/>
        <v/>
      </c>
      <c r="G417" s="165" t="str">
        <f t="shared" si="24"/>
        <v/>
      </c>
    </row>
    <row r="418" spans="1:7" x14ac:dyDescent="0.25">
      <c r="A418" s="288" t="s">
        <v>2040</v>
      </c>
      <c r="B418" s="129" t="s">
        <v>560</v>
      </c>
      <c r="C418" s="166" t="s">
        <v>35</v>
      </c>
      <c r="D418" s="169" t="s">
        <v>35</v>
      </c>
      <c r="E418" s="135"/>
      <c r="F418" s="165" t="str">
        <f t="shared" si="23"/>
        <v/>
      </c>
      <c r="G418" s="165" t="str">
        <f t="shared" si="24"/>
        <v/>
      </c>
    </row>
    <row r="419" spans="1:7" x14ac:dyDescent="0.25">
      <c r="A419" s="288" t="s">
        <v>2041</v>
      </c>
      <c r="B419" s="129" t="s">
        <v>560</v>
      </c>
      <c r="C419" s="166" t="s">
        <v>35</v>
      </c>
      <c r="D419" s="169" t="s">
        <v>35</v>
      </c>
      <c r="E419" s="135"/>
      <c r="F419" s="165" t="str">
        <f t="shared" si="23"/>
        <v/>
      </c>
      <c r="G419" s="165" t="str">
        <f t="shared" si="24"/>
        <v/>
      </c>
    </row>
    <row r="420" spans="1:7" x14ac:dyDescent="0.25">
      <c r="A420" s="288" t="s">
        <v>2042</v>
      </c>
      <c r="B420" s="129" t="s">
        <v>560</v>
      </c>
      <c r="C420" s="166" t="s">
        <v>35</v>
      </c>
      <c r="D420" s="169" t="s">
        <v>35</v>
      </c>
      <c r="E420" s="135"/>
      <c r="F420" s="165" t="str">
        <f t="shared" si="23"/>
        <v/>
      </c>
      <c r="G420" s="165" t="str">
        <f t="shared" si="24"/>
        <v/>
      </c>
    </row>
    <row r="421" spans="1:7" x14ac:dyDescent="0.25">
      <c r="A421" s="288" t="s">
        <v>2043</v>
      </c>
      <c r="B421" s="129" t="s">
        <v>560</v>
      </c>
      <c r="C421" s="166" t="s">
        <v>35</v>
      </c>
      <c r="D421" s="169" t="s">
        <v>35</v>
      </c>
      <c r="E421" s="135"/>
      <c r="F421" s="165" t="str">
        <f t="shared" si="23"/>
        <v/>
      </c>
      <c r="G421" s="165" t="str">
        <f t="shared" si="24"/>
        <v/>
      </c>
    </row>
    <row r="422" spans="1:7" x14ac:dyDescent="0.25">
      <c r="A422" s="288" t="s">
        <v>2044</v>
      </c>
      <c r="B422" s="129" t="s">
        <v>560</v>
      </c>
      <c r="C422" s="166" t="s">
        <v>35</v>
      </c>
      <c r="D422" s="169" t="s">
        <v>35</v>
      </c>
      <c r="E422" s="135"/>
      <c r="F422" s="165" t="str">
        <f t="shared" si="23"/>
        <v/>
      </c>
      <c r="G422" s="165" t="str">
        <f t="shared" si="24"/>
        <v/>
      </c>
    </row>
    <row r="423" spans="1:7" x14ac:dyDescent="0.25">
      <c r="A423" s="288" t="s">
        <v>2045</v>
      </c>
      <c r="B423" s="129" t="s">
        <v>560</v>
      </c>
      <c r="C423" s="166" t="s">
        <v>35</v>
      </c>
      <c r="D423" s="169" t="s">
        <v>35</v>
      </c>
      <c r="E423" s="135"/>
      <c r="F423" s="165" t="str">
        <f t="shared" si="23"/>
        <v/>
      </c>
      <c r="G423" s="165" t="str">
        <f t="shared" si="24"/>
        <v/>
      </c>
    </row>
    <row r="424" spans="1:7" x14ac:dyDescent="0.25">
      <c r="A424" s="288" t="s">
        <v>2046</v>
      </c>
      <c r="B424" s="193" t="s">
        <v>560</v>
      </c>
      <c r="C424" s="166" t="s">
        <v>35</v>
      </c>
      <c r="D424" s="169" t="s">
        <v>35</v>
      </c>
      <c r="E424" s="135"/>
      <c r="F424" s="165" t="str">
        <f t="shared" si="23"/>
        <v/>
      </c>
      <c r="G424" s="165" t="str">
        <f t="shared" si="24"/>
        <v/>
      </c>
    </row>
    <row r="425" spans="1:7" x14ac:dyDescent="0.25">
      <c r="A425" s="288" t="s">
        <v>2304</v>
      </c>
      <c r="B425" s="129" t="s">
        <v>560</v>
      </c>
      <c r="C425" s="166" t="s">
        <v>35</v>
      </c>
      <c r="D425" s="169" t="s">
        <v>35</v>
      </c>
      <c r="E425" s="129"/>
      <c r="F425" s="165" t="str">
        <f t="shared" si="23"/>
        <v/>
      </c>
      <c r="G425" s="165" t="str">
        <f t="shared" si="24"/>
        <v/>
      </c>
    </row>
    <row r="426" spans="1:7" x14ac:dyDescent="0.25">
      <c r="A426" s="288" t="s">
        <v>2305</v>
      </c>
      <c r="B426" s="129" t="s">
        <v>560</v>
      </c>
      <c r="C426" s="166" t="s">
        <v>35</v>
      </c>
      <c r="D426" s="169" t="s">
        <v>35</v>
      </c>
      <c r="E426" s="129"/>
      <c r="F426" s="165" t="str">
        <f t="shared" si="23"/>
        <v/>
      </c>
      <c r="G426" s="165" t="str">
        <f t="shared" si="24"/>
        <v/>
      </c>
    </row>
    <row r="427" spans="1:7" x14ac:dyDescent="0.25">
      <c r="A427" s="288" t="s">
        <v>2306</v>
      </c>
      <c r="B427" s="129" t="s">
        <v>560</v>
      </c>
      <c r="C427" s="166" t="s">
        <v>35</v>
      </c>
      <c r="D427" s="169" t="s">
        <v>35</v>
      </c>
      <c r="E427" s="129"/>
      <c r="F427" s="165" t="str">
        <f t="shared" si="23"/>
        <v/>
      </c>
      <c r="G427" s="165" t="str">
        <f t="shared" si="24"/>
        <v/>
      </c>
    </row>
    <row r="428" spans="1:7" x14ac:dyDescent="0.25">
      <c r="A428" s="288" t="s">
        <v>2307</v>
      </c>
      <c r="B428" s="129" t="s">
        <v>560</v>
      </c>
      <c r="C428" s="166" t="s">
        <v>35</v>
      </c>
      <c r="D428" s="169" t="s">
        <v>35</v>
      </c>
      <c r="E428" s="129"/>
      <c r="F428" s="165" t="str">
        <f t="shared" si="23"/>
        <v/>
      </c>
      <c r="G428" s="165" t="str">
        <f t="shared" si="24"/>
        <v/>
      </c>
    </row>
    <row r="429" spans="1:7" x14ac:dyDescent="0.25">
      <c r="A429" s="288" t="s">
        <v>2308</v>
      </c>
      <c r="B429" s="129" t="s">
        <v>560</v>
      </c>
      <c r="C429" s="166" t="s">
        <v>35</v>
      </c>
      <c r="D429" s="169" t="s">
        <v>35</v>
      </c>
      <c r="E429" s="129"/>
      <c r="F429" s="165" t="str">
        <f t="shared" si="23"/>
        <v/>
      </c>
      <c r="G429" s="165" t="str">
        <f t="shared" si="24"/>
        <v/>
      </c>
    </row>
    <row r="430" spans="1:7" x14ac:dyDescent="0.25">
      <c r="A430" s="288" t="s">
        <v>2309</v>
      </c>
      <c r="B430" s="129" t="s">
        <v>560</v>
      </c>
      <c r="C430" s="166" t="s">
        <v>35</v>
      </c>
      <c r="D430" s="169" t="s">
        <v>35</v>
      </c>
      <c r="E430" s="129"/>
      <c r="F430" s="165" t="str">
        <f t="shared" si="23"/>
        <v/>
      </c>
      <c r="G430" s="165" t="str">
        <f t="shared" si="24"/>
        <v/>
      </c>
    </row>
    <row r="431" spans="1:7" x14ac:dyDescent="0.25">
      <c r="A431" s="288" t="s">
        <v>2310</v>
      </c>
      <c r="B431" s="129" t="s">
        <v>560</v>
      </c>
      <c r="C431" s="166" t="s">
        <v>35</v>
      </c>
      <c r="D431" s="169" t="s">
        <v>35</v>
      </c>
      <c r="F431" s="165" t="str">
        <f t="shared" si="23"/>
        <v/>
      </c>
      <c r="G431" s="165" t="str">
        <f t="shared" si="24"/>
        <v/>
      </c>
    </row>
    <row r="432" spans="1:7" x14ac:dyDescent="0.25">
      <c r="A432" s="288" t="s">
        <v>2311</v>
      </c>
      <c r="B432" s="129" t="s">
        <v>560</v>
      </c>
      <c r="C432" s="166" t="s">
        <v>35</v>
      </c>
      <c r="D432" s="169" t="s">
        <v>35</v>
      </c>
      <c r="E432" s="124"/>
      <c r="F432" s="165" t="str">
        <f t="shared" si="23"/>
        <v/>
      </c>
      <c r="G432" s="165" t="str">
        <f t="shared" si="24"/>
        <v/>
      </c>
    </row>
    <row r="433" spans="1:7" x14ac:dyDescent="0.25">
      <c r="A433" s="288" t="s">
        <v>2312</v>
      </c>
      <c r="B433" s="129" t="s">
        <v>560</v>
      </c>
      <c r="C433" s="166" t="s">
        <v>35</v>
      </c>
      <c r="D433" s="169" t="s">
        <v>35</v>
      </c>
      <c r="E433" s="124"/>
      <c r="F433" s="165" t="str">
        <f t="shared" si="23"/>
        <v/>
      </c>
      <c r="G433" s="165" t="str">
        <f t="shared" si="24"/>
        <v/>
      </c>
    </row>
    <row r="434" spans="1:7" x14ac:dyDescent="0.25">
      <c r="A434" s="288" t="s">
        <v>2313</v>
      </c>
      <c r="B434" s="129" t="s">
        <v>560</v>
      </c>
      <c r="C434" s="166" t="s">
        <v>35</v>
      </c>
      <c r="D434" s="169" t="s">
        <v>35</v>
      </c>
      <c r="E434" s="124"/>
      <c r="F434" s="165" t="str">
        <f t="shared" si="23"/>
        <v/>
      </c>
      <c r="G434" s="165" t="str">
        <f t="shared" si="24"/>
        <v/>
      </c>
    </row>
    <row r="435" spans="1:7" x14ac:dyDescent="0.25">
      <c r="A435" s="288" t="s">
        <v>2314</v>
      </c>
      <c r="B435" s="129" t="s">
        <v>560</v>
      </c>
      <c r="C435" s="166" t="s">
        <v>35</v>
      </c>
      <c r="D435" s="169" t="s">
        <v>35</v>
      </c>
      <c r="E435" s="124"/>
      <c r="F435" s="165" t="str">
        <f t="shared" si="23"/>
        <v/>
      </c>
      <c r="G435" s="165" t="str">
        <f t="shared" si="24"/>
        <v/>
      </c>
    </row>
    <row r="436" spans="1:7" x14ac:dyDescent="0.25">
      <c r="A436" s="288" t="s">
        <v>2315</v>
      </c>
      <c r="B436" s="129" t="s">
        <v>560</v>
      </c>
      <c r="C436" s="166" t="s">
        <v>35</v>
      </c>
      <c r="D436" s="169" t="s">
        <v>35</v>
      </c>
      <c r="E436" s="124"/>
      <c r="F436" s="165" t="str">
        <f t="shared" si="23"/>
        <v/>
      </c>
      <c r="G436" s="165" t="str">
        <f t="shared" si="24"/>
        <v/>
      </c>
    </row>
    <row r="437" spans="1:7" x14ac:dyDescent="0.25">
      <c r="A437" s="288" t="s">
        <v>2316</v>
      </c>
      <c r="B437" s="129" t="s">
        <v>560</v>
      </c>
      <c r="C437" s="166" t="s">
        <v>35</v>
      </c>
      <c r="D437" s="169" t="s">
        <v>35</v>
      </c>
      <c r="E437" s="124"/>
      <c r="F437" s="165" t="str">
        <f t="shared" si="23"/>
        <v/>
      </c>
      <c r="G437" s="165" t="str">
        <f t="shared" si="24"/>
        <v/>
      </c>
    </row>
    <row r="438" spans="1:7" x14ac:dyDescent="0.25">
      <c r="A438" s="288" t="s">
        <v>2317</v>
      </c>
      <c r="B438" s="129" t="s">
        <v>560</v>
      </c>
      <c r="C438" s="166" t="s">
        <v>35</v>
      </c>
      <c r="D438" s="169" t="s">
        <v>35</v>
      </c>
      <c r="E438" s="124"/>
      <c r="F438" s="165" t="str">
        <f t="shared" si="23"/>
        <v/>
      </c>
      <c r="G438" s="165" t="str">
        <f t="shared" si="24"/>
        <v/>
      </c>
    </row>
    <row r="439" spans="1:7" x14ac:dyDescent="0.25">
      <c r="A439" s="288" t="s">
        <v>2318</v>
      </c>
      <c r="B439" s="129" t="s">
        <v>560</v>
      </c>
      <c r="C439" s="166" t="s">
        <v>35</v>
      </c>
      <c r="D439" s="169" t="s">
        <v>35</v>
      </c>
      <c r="E439" s="124"/>
      <c r="F439" s="165" t="str">
        <f t="shared" si="23"/>
        <v/>
      </c>
      <c r="G439" s="165" t="str">
        <f t="shared" si="24"/>
        <v/>
      </c>
    </row>
    <row r="440" spans="1:7" x14ac:dyDescent="0.25">
      <c r="A440" s="288" t="s">
        <v>2319</v>
      </c>
      <c r="B440" s="193" t="s">
        <v>100</v>
      </c>
      <c r="C440" s="172">
        <f>SUM(C416:C439)</f>
        <v>0</v>
      </c>
      <c r="D440" s="170">
        <f>SUM(D416:D439)</f>
        <v>0</v>
      </c>
      <c r="E440" s="124"/>
      <c r="F440" s="171">
        <f>SUM(F416:F439)</f>
        <v>0</v>
      </c>
      <c r="G440" s="171">
        <f>SUM(G416:G439)</f>
        <v>0</v>
      </c>
    </row>
    <row r="441" spans="1:7" ht="15" customHeight="1" x14ac:dyDescent="0.25">
      <c r="A441" s="119"/>
      <c r="B441" s="119" t="s">
        <v>2320</v>
      </c>
      <c r="C441" s="119" t="s">
        <v>638</v>
      </c>
      <c r="D441" s="119" t="s">
        <v>639</v>
      </c>
      <c r="E441" s="119"/>
      <c r="F441" s="119" t="s">
        <v>468</v>
      </c>
      <c r="G441" s="119" t="s">
        <v>640</v>
      </c>
    </row>
    <row r="442" spans="1:7" x14ac:dyDescent="0.25">
      <c r="A442" s="288" t="s">
        <v>2047</v>
      </c>
      <c r="B442" s="108" t="s">
        <v>671</v>
      </c>
      <c r="C442" s="142" t="s">
        <v>35</v>
      </c>
      <c r="G442" s="108"/>
    </row>
    <row r="443" spans="1:7" x14ac:dyDescent="0.25">
      <c r="A443" s="288"/>
      <c r="G443" s="108"/>
    </row>
    <row r="444" spans="1:7" x14ac:dyDescent="0.25">
      <c r="A444" s="288"/>
      <c r="B444" s="129" t="s">
        <v>672</v>
      </c>
      <c r="G444" s="108"/>
    </row>
    <row r="445" spans="1:7" x14ac:dyDescent="0.25">
      <c r="A445" s="288" t="s">
        <v>2048</v>
      </c>
      <c r="B445" s="108" t="s">
        <v>674</v>
      </c>
      <c r="C445" s="166" t="s">
        <v>35</v>
      </c>
      <c r="D445" s="169" t="s">
        <v>35</v>
      </c>
      <c r="F445" s="165" t="str">
        <f>IF($C$453=0,"",IF(C445="[for completion]","",C445/$C$453))</f>
        <v/>
      </c>
      <c r="G445" s="165" t="str">
        <f>IF($D$453=0,"",IF(D445="[for completion]","",D445/$D$453))</f>
        <v/>
      </c>
    </row>
    <row r="446" spans="1:7" x14ac:dyDescent="0.25">
      <c r="A446" s="288" t="s">
        <v>2049</v>
      </c>
      <c r="B446" s="108" t="s">
        <v>676</v>
      </c>
      <c r="C446" s="166" t="s">
        <v>35</v>
      </c>
      <c r="D446" s="169" t="s">
        <v>35</v>
      </c>
      <c r="F446" s="165" t="str">
        <f t="shared" ref="F446:F459" si="25">IF($C$453=0,"",IF(C446="[for completion]","",C446/$C$453))</f>
        <v/>
      </c>
      <c r="G446" s="165" t="str">
        <f t="shared" ref="G446:G459" si="26">IF($D$453=0,"",IF(D446="[for completion]","",D446/$D$453))</f>
        <v/>
      </c>
    </row>
    <row r="447" spans="1:7" x14ac:dyDescent="0.25">
      <c r="A447" s="288" t="s">
        <v>2050</v>
      </c>
      <c r="B447" s="108" t="s">
        <v>678</v>
      </c>
      <c r="C447" s="166" t="s">
        <v>35</v>
      </c>
      <c r="D447" s="169" t="s">
        <v>35</v>
      </c>
      <c r="F447" s="165" t="str">
        <f t="shared" si="25"/>
        <v/>
      </c>
      <c r="G447" s="165" t="str">
        <f t="shared" si="26"/>
        <v/>
      </c>
    </row>
    <row r="448" spans="1:7" x14ac:dyDescent="0.25">
      <c r="A448" s="288" t="s">
        <v>2051</v>
      </c>
      <c r="B448" s="108" t="s">
        <v>680</v>
      </c>
      <c r="C448" s="166" t="s">
        <v>35</v>
      </c>
      <c r="D448" s="169" t="s">
        <v>35</v>
      </c>
      <c r="F448" s="165" t="str">
        <f t="shared" si="25"/>
        <v/>
      </c>
      <c r="G448" s="165" t="str">
        <f t="shared" si="26"/>
        <v/>
      </c>
    </row>
    <row r="449" spans="1:7" x14ac:dyDescent="0.25">
      <c r="A449" s="288" t="s">
        <v>2052</v>
      </c>
      <c r="B449" s="108" t="s">
        <v>682</v>
      </c>
      <c r="C449" s="166" t="s">
        <v>35</v>
      </c>
      <c r="D449" s="169" t="s">
        <v>35</v>
      </c>
      <c r="F449" s="165" t="str">
        <f t="shared" si="25"/>
        <v/>
      </c>
      <c r="G449" s="165" t="str">
        <f t="shared" si="26"/>
        <v/>
      </c>
    </row>
    <row r="450" spans="1:7" x14ac:dyDescent="0.25">
      <c r="A450" s="288" t="s">
        <v>2053</v>
      </c>
      <c r="B450" s="108" t="s">
        <v>684</v>
      </c>
      <c r="C450" s="166" t="s">
        <v>35</v>
      </c>
      <c r="D450" s="169" t="s">
        <v>35</v>
      </c>
      <c r="F450" s="165" t="str">
        <f t="shared" si="25"/>
        <v/>
      </c>
      <c r="G450" s="165" t="str">
        <f t="shared" si="26"/>
        <v/>
      </c>
    </row>
    <row r="451" spans="1:7" x14ac:dyDescent="0.25">
      <c r="A451" s="288" t="s">
        <v>2054</v>
      </c>
      <c r="B451" s="108" t="s">
        <v>686</v>
      </c>
      <c r="C451" s="166" t="s">
        <v>35</v>
      </c>
      <c r="D451" s="169" t="s">
        <v>35</v>
      </c>
      <c r="F451" s="165" t="str">
        <f t="shared" si="25"/>
        <v/>
      </c>
      <c r="G451" s="165" t="str">
        <f t="shared" si="26"/>
        <v/>
      </c>
    </row>
    <row r="452" spans="1:7" x14ac:dyDescent="0.25">
      <c r="A452" s="288" t="s">
        <v>2055</v>
      </c>
      <c r="B452" s="108" t="s">
        <v>688</v>
      </c>
      <c r="C452" s="166" t="s">
        <v>35</v>
      </c>
      <c r="D452" s="169" t="s">
        <v>35</v>
      </c>
      <c r="F452" s="165" t="str">
        <f t="shared" si="25"/>
        <v/>
      </c>
      <c r="G452" s="165" t="str">
        <f t="shared" si="26"/>
        <v/>
      </c>
    </row>
    <row r="453" spans="1:7" x14ac:dyDescent="0.25">
      <c r="A453" s="288" t="s">
        <v>2056</v>
      </c>
      <c r="B453" s="138" t="s">
        <v>100</v>
      </c>
      <c r="C453" s="166">
        <f>SUM(C445:C452)</f>
        <v>0</v>
      </c>
      <c r="D453" s="169">
        <f>SUM(D445:D452)</f>
        <v>0</v>
      </c>
      <c r="F453" s="142">
        <f>SUM(F445:F452)</f>
        <v>0</v>
      </c>
      <c r="G453" s="142">
        <f>SUM(G445:G452)</f>
        <v>0</v>
      </c>
    </row>
    <row r="454" spans="1:7" outlineLevel="1" x14ac:dyDescent="0.25">
      <c r="A454" s="288" t="s">
        <v>2057</v>
      </c>
      <c r="B454" s="125" t="s">
        <v>691</v>
      </c>
      <c r="C454" s="166"/>
      <c r="D454" s="169"/>
      <c r="F454" s="165" t="str">
        <f t="shared" si="25"/>
        <v/>
      </c>
      <c r="G454" s="165" t="str">
        <f t="shared" si="26"/>
        <v/>
      </c>
    </row>
    <row r="455" spans="1:7" outlineLevel="1" x14ac:dyDescent="0.25">
      <c r="A455" s="288" t="s">
        <v>2058</v>
      </c>
      <c r="B455" s="125" t="s">
        <v>693</v>
      </c>
      <c r="C455" s="166"/>
      <c r="D455" s="169"/>
      <c r="F455" s="165" t="str">
        <f t="shared" si="25"/>
        <v/>
      </c>
      <c r="G455" s="165" t="str">
        <f t="shared" si="26"/>
        <v/>
      </c>
    </row>
    <row r="456" spans="1:7" outlineLevel="1" x14ac:dyDescent="0.25">
      <c r="A456" s="288" t="s">
        <v>2059</v>
      </c>
      <c r="B456" s="125" t="s">
        <v>695</v>
      </c>
      <c r="C456" s="166"/>
      <c r="D456" s="169"/>
      <c r="F456" s="165" t="str">
        <f t="shared" si="25"/>
        <v/>
      </c>
      <c r="G456" s="165" t="str">
        <f t="shared" si="26"/>
        <v/>
      </c>
    </row>
    <row r="457" spans="1:7" outlineLevel="1" x14ac:dyDescent="0.25">
      <c r="A457" s="288" t="s">
        <v>2060</v>
      </c>
      <c r="B457" s="125" t="s">
        <v>697</v>
      </c>
      <c r="C457" s="166"/>
      <c r="D457" s="169"/>
      <c r="F457" s="165" t="str">
        <f t="shared" si="25"/>
        <v/>
      </c>
      <c r="G457" s="165" t="str">
        <f t="shared" si="26"/>
        <v/>
      </c>
    </row>
    <row r="458" spans="1:7" outlineLevel="1" x14ac:dyDescent="0.25">
      <c r="A458" s="288" t="s">
        <v>2061</v>
      </c>
      <c r="B458" s="125" t="s">
        <v>699</v>
      </c>
      <c r="C458" s="166"/>
      <c r="D458" s="169"/>
      <c r="F458" s="165" t="str">
        <f t="shared" si="25"/>
        <v/>
      </c>
      <c r="G458" s="165" t="str">
        <f t="shared" si="26"/>
        <v/>
      </c>
    </row>
    <row r="459" spans="1:7" outlineLevel="1" x14ac:dyDescent="0.25">
      <c r="A459" s="288" t="s">
        <v>2062</v>
      </c>
      <c r="B459" s="125" t="s">
        <v>701</v>
      </c>
      <c r="C459" s="166"/>
      <c r="D459" s="169"/>
      <c r="F459" s="165" t="str">
        <f t="shared" si="25"/>
        <v/>
      </c>
      <c r="G459" s="165" t="str">
        <f t="shared" si="26"/>
        <v/>
      </c>
    </row>
    <row r="460" spans="1:7" outlineLevel="1" x14ac:dyDescent="0.25">
      <c r="A460" s="288" t="s">
        <v>2063</v>
      </c>
      <c r="B460" s="125"/>
      <c r="F460" s="122"/>
      <c r="G460" s="122"/>
    </row>
    <row r="461" spans="1:7" outlineLevel="1" x14ac:dyDescent="0.25">
      <c r="A461" s="288" t="s">
        <v>2064</v>
      </c>
      <c r="B461" s="125"/>
      <c r="F461" s="122"/>
      <c r="G461" s="122"/>
    </row>
    <row r="462" spans="1:7" outlineLevel="1" x14ac:dyDescent="0.25">
      <c r="A462" s="288" t="s">
        <v>2065</v>
      </c>
      <c r="B462" s="125"/>
      <c r="F462" s="124"/>
      <c r="G462" s="124"/>
    </row>
    <row r="463" spans="1:7" ht="15" customHeight="1" x14ac:dyDescent="0.25">
      <c r="A463" s="119"/>
      <c r="B463" s="119" t="s">
        <v>2390</v>
      </c>
      <c r="C463" s="119" t="s">
        <v>638</v>
      </c>
      <c r="D463" s="119" t="s">
        <v>639</v>
      </c>
      <c r="E463" s="119"/>
      <c r="F463" s="119" t="s">
        <v>468</v>
      </c>
      <c r="G463" s="119" t="s">
        <v>640</v>
      </c>
    </row>
    <row r="464" spans="1:7" x14ac:dyDescent="0.25">
      <c r="A464" s="288" t="s">
        <v>2156</v>
      </c>
      <c r="B464" s="108" t="s">
        <v>671</v>
      </c>
      <c r="C464" s="142" t="s">
        <v>70</v>
      </c>
      <c r="G464" s="108"/>
    </row>
    <row r="465" spans="1:7" x14ac:dyDescent="0.25">
      <c r="A465" s="288"/>
      <c r="G465" s="108"/>
    </row>
    <row r="466" spans="1:7" x14ac:dyDescent="0.25">
      <c r="A466" s="288"/>
      <c r="B466" s="129" t="s">
        <v>672</v>
      </c>
      <c r="G466" s="108"/>
    </row>
    <row r="467" spans="1:7" x14ac:dyDescent="0.25">
      <c r="A467" s="288" t="s">
        <v>2157</v>
      </c>
      <c r="B467" s="108" t="s">
        <v>674</v>
      </c>
      <c r="C467" s="166" t="s">
        <v>70</v>
      </c>
      <c r="D467" s="169" t="s">
        <v>70</v>
      </c>
      <c r="F467" s="165" t="str">
        <f>IF($C$475=0,"",IF(C467="[Mark as ND1 if not relevant]","",C467/$C$475))</f>
        <v/>
      </c>
      <c r="G467" s="165" t="str">
        <f>IF($D$475=0,"",IF(D467="[Mark as ND1 if not relevant]","",D467/$D$475))</f>
        <v/>
      </c>
    </row>
    <row r="468" spans="1:7" x14ac:dyDescent="0.25">
      <c r="A468" s="288" t="s">
        <v>2158</v>
      </c>
      <c r="B468" s="108" t="s">
        <v>676</v>
      </c>
      <c r="C468" s="166" t="s">
        <v>70</v>
      </c>
      <c r="D468" s="169" t="s">
        <v>70</v>
      </c>
      <c r="F468" s="165" t="str">
        <f t="shared" ref="F468:F474" si="27">IF($C$475=0,"",IF(C468="[Mark as ND1 if not relevant]","",C468/$C$475))</f>
        <v/>
      </c>
      <c r="G468" s="165" t="str">
        <f t="shared" ref="G468:G474" si="28">IF($D$475=0,"",IF(D468="[Mark as ND1 if not relevant]","",D468/$D$475))</f>
        <v/>
      </c>
    </row>
    <row r="469" spans="1:7" x14ac:dyDescent="0.25">
      <c r="A469" s="288" t="s">
        <v>2159</v>
      </c>
      <c r="B469" s="108" t="s">
        <v>678</v>
      </c>
      <c r="C469" s="166" t="s">
        <v>70</v>
      </c>
      <c r="D469" s="169" t="s">
        <v>70</v>
      </c>
      <c r="F469" s="165" t="str">
        <f t="shared" si="27"/>
        <v/>
      </c>
      <c r="G469" s="165" t="str">
        <f t="shared" si="28"/>
        <v/>
      </c>
    </row>
    <row r="470" spans="1:7" x14ac:dyDescent="0.25">
      <c r="A470" s="288" t="s">
        <v>2160</v>
      </c>
      <c r="B470" s="108" t="s">
        <v>680</v>
      </c>
      <c r="C470" s="166" t="s">
        <v>70</v>
      </c>
      <c r="D470" s="169" t="s">
        <v>70</v>
      </c>
      <c r="F470" s="165" t="str">
        <f t="shared" si="27"/>
        <v/>
      </c>
      <c r="G470" s="165" t="str">
        <f t="shared" si="28"/>
        <v/>
      </c>
    </row>
    <row r="471" spans="1:7" x14ac:dyDescent="0.25">
      <c r="A471" s="288" t="s">
        <v>2161</v>
      </c>
      <c r="B471" s="108" t="s">
        <v>682</v>
      </c>
      <c r="C471" s="166" t="s">
        <v>70</v>
      </c>
      <c r="D471" s="169" t="s">
        <v>70</v>
      </c>
      <c r="F471" s="165" t="str">
        <f t="shared" si="27"/>
        <v/>
      </c>
      <c r="G471" s="165" t="str">
        <f t="shared" si="28"/>
        <v/>
      </c>
    </row>
    <row r="472" spans="1:7" x14ac:dyDescent="0.25">
      <c r="A472" s="288" t="s">
        <v>2162</v>
      </c>
      <c r="B472" s="108" t="s">
        <v>684</v>
      </c>
      <c r="C472" s="166" t="s">
        <v>70</v>
      </c>
      <c r="D472" s="169" t="s">
        <v>70</v>
      </c>
      <c r="F472" s="165" t="str">
        <f t="shared" si="27"/>
        <v/>
      </c>
      <c r="G472" s="165" t="str">
        <f t="shared" si="28"/>
        <v/>
      </c>
    </row>
    <row r="473" spans="1:7" x14ac:dyDescent="0.25">
      <c r="A473" s="288" t="s">
        <v>2163</v>
      </c>
      <c r="B473" s="108" t="s">
        <v>686</v>
      </c>
      <c r="C473" s="166" t="s">
        <v>70</v>
      </c>
      <c r="D473" s="169" t="s">
        <v>70</v>
      </c>
      <c r="F473" s="165" t="str">
        <f t="shared" si="27"/>
        <v/>
      </c>
      <c r="G473" s="165" t="str">
        <f t="shared" si="28"/>
        <v/>
      </c>
    </row>
    <row r="474" spans="1:7" x14ac:dyDescent="0.25">
      <c r="A474" s="288" t="s">
        <v>2164</v>
      </c>
      <c r="B474" s="108" t="s">
        <v>688</v>
      </c>
      <c r="C474" s="166" t="s">
        <v>70</v>
      </c>
      <c r="D474" s="169" t="s">
        <v>70</v>
      </c>
      <c r="F474" s="165" t="str">
        <f t="shared" si="27"/>
        <v/>
      </c>
      <c r="G474" s="165" t="str">
        <f t="shared" si="28"/>
        <v/>
      </c>
    </row>
    <row r="475" spans="1:7" x14ac:dyDescent="0.25">
      <c r="A475" s="288" t="s">
        <v>2165</v>
      </c>
      <c r="B475" s="138" t="s">
        <v>100</v>
      </c>
      <c r="C475" s="166">
        <f>SUM(C467:C474)</f>
        <v>0</v>
      </c>
      <c r="D475" s="169">
        <f>SUM(D467:D474)</f>
        <v>0</v>
      </c>
      <c r="F475" s="142">
        <f>SUM(F467:F474)</f>
        <v>0</v>
      </c>
      <c r="G475" s="142">
        <f>SUM(G467:G474)</f>
        <v>0</v>
      </c>
    </row>
    <row r="476" spans="1:7" outlineLevel="1" x14ac:dyDescent="0.25">
      <c r="A476" s="288" t="s">
        <v>2166</v>
      </c>
      <c r="B476" s="125" t="s">
        <v>691</v>
      </c>
      <c r="C476" s="166"/>
      <c r="D476" s="169"/>
      <c r="F476" s="165" t="str">
        <f t="shared" ref="F476:F481" si="29">IF($C$475=0,"",IF(C476="[for completion]","",C476/$C$475))</f>
        <v/>
      </c>
      <c r="G476" s="165" t="str">
        <f t="shared" ref="G476:G481" si="30">IF($D$475=0,"",IF(D476="[for completion]","",D476/$D$475))</f>
        <v/>
      </c>
    </row>
    <row r="477" spans="1:7" outlineLevel="1" x14ac:dyDescent="0.25">
      <c r="A477" s="288" t="s">
        <v>2167</v>
      </c>
      <c r="B477" s="125" t="s">
        <v>693</v>
      </c>
      <c r="C477" s="166"/>
      <c r="D477" s="169"/>
      <c r="F477" s="165" t="str">
        <f t="shared" si="29"/>
        <v/>
      </c>
      <c r="G477" s="165" t="str">
        <f t="shared" si="30"/>
        <v/>
      </c>
    </row>
    <row r="478" spans="1:7" outlineLevel="1" x14ac:dyDescent="0.25">
      <c r="A478" s="288" t="s">
        <v>2168</v>
      </c>
      <c r="B478" s="125" t="s">
        <v>695</v>
      </c>
      <c r="C478" s="166"/>
      <c r="D478" s="169"/>
      <c r="F478" s="165" t="str">
        <f t="shared" si="29"/>
        <v/>
      </c>
      <c r="G478" s="165" t="str">
        <f t="shared" si="30"/>
        <v/>
      </c>
    </row>
    <row r="479" spans="1:7" outlineLevel="1" x14ac:dyDescent="0.25">
      <c r="A479" s="288" t="s">
        <v>2169</v>
      </c>
      <c r="B479" s="125" t="s">
        <v>697</v>
      </c>
      <c r="C479" s="166"/>
      <c r="D479" s="169"/>
      <c r="F479" s="165" t="str">
        <f t="shared" si="29"/>
        <v/>
      </c>
      <c r="G479" s="165" t="str">
        <f t="shared" si="30"/>
        <v/>
      </c>
    </row>
    <row r="480" spans="1:7" outlineLevel="1" x14ac:dyDescent="0.25">
      <c r="A480" s="288" t="s">
        <v>2170</v>
      </c>
      <c r="B480" s="125" t="s">
        <v>699</v>
      </c>
      <c r="C480" s="166"/>
      <c r="D480" s="169"/>
      <c r="F480" s="165" t="str">
        <f t="shared" si="29"/>
        <v/>
      </c>
      <c r="G480" s="165" t="str">
        <f t="shared" si="30"/>
        <v/>
      </c>
    </row>
    <row r="481" spans="1:7" outlineLevel="1" x14ac:dyDescent="0.25">
      <c r="A481" s="288" t="s">
        <v>2171</v>
      </c>
      <c r="B481" s="125" t="s">
        <v>701</v>
      </c>
      <c r="C481" s="166"/>
      <c r="D481" s="169"/>
      <c r="F481" s="165" t="str">
        <f t="shared" si="29"/>
        <v/>
      </c>
      <c r="G481" s="165" t="str">
        <f t="shared" si="30"/>
        <v/>
      </c>
    </row>
    <row r="482" spans="1:7" outlineLevel="1" x14ac:dyDescent="0.25">
      <c r="A482" s="288" t="s">
        <v>2172</v>
      </c>
      <c r="B482" s="125"/>
      <c r="F482" s="165"/>
      <c r="G482" s="165"/>
    </row>
    <row r="483" spans="1:7" outlineLevel="1" x14ac:dyDescent="0.25">
      <c r="A483" s="288" t="s">
        <v>2173</v>
      </c>
      <c r="B483" s="125"/>
      <c r="F483" s="165"/>
      <c r="G483" s="165"/>
    </row>
    <row r="484" spans="1:7" outlineLevel="1" x14ac:dyDescent="0.25">
      <c r="A484" s="288" t="s">
        <v>2174</v>
      </c>
      <c r="B484" s="125"/>
      <c r="F484" s="165"/>
      <c r="G484" s="142"/>
    </row>
    <row r="485" spans="1:7" ht="15" customHeight="1" x14ac:dyDescent="0.25">
      <c r="A485" s="119"/>
      <c r="B485" s="119" t="s">
        <v>2391</v>
      </c>
      <c r="C485" s="119" t="s">
        <v>758</v>
      </c>
      <c r="D485" s="119"/>
      <c r="E485" s="119"/>
      <c r="F485" s="119"/>
      <c r="G485" s="121"/>
    </row>
    <row r="486" spans="1:7" x14ac:dyDescent="0.25">
      <c r="A486" s="288" t="s">
        <v>2450</v>
      </c>
      <c r="B486" s="129" t="s">
        <v>759</v>
      </c>
      <c r="C486" s="142" t="s">
        <v>35</v>
      </c>
      <c r="G486" s="108"/>
    </row>
    <row r="487" spans="1:7" x14ac:dyDescent="0.25">
      <c r="A487" s="288" t="s">
        <v>2451</v>
      </c>
      <c r="B487" s="129" t="s">
        <v>760</v>
      </c>
      <c r="C487" s="142" t="s">
        <v>35</v>
      </c>
      <c r="G487" s="108"/>
    </row>
    <row r="488" spans="1:7" x14ac:dyDescent="0.25">
      <c r="A488" s="288" t="s">
        <v>2452</v>
      </c>
      <c r="B488" s="129" t="s">
        <v>761</v>
      </c>
      <c r="C488" s="142" t="s">
        <v>35</v>
      </c>
      <c r="G488" s="108"/>
    </row>
    <row r="489" spans="1:7" x14ac:dyDescent="0.25">
      <c r="A489" s="288" t="s">
        <v>2453</v>
      </c>
      <c r="B489" s="129" t="s">
        <v>762</v>
      </c>
      <c r="C489" s="142" t="s">
        <v>35</v>
      </c>
      <c r="G489" s="108"/>
    </row>
    <row r="490" spans="1:7" x14ac:dyDescent="0.25">
      <c r="A490" s="288" t="s">
        <v>2454</v>
      </c>
      <c r="B490" s="129" t="s">
        <v>763</v>
      </c>
      <c r="C490" s="142" t="s">
        <v>35</v>
      </c>
      <c r="G490" s="108"/>
    </row>
    <row r="491" spans="1:7" x14ac:dyDescent="0.25">
      <c r="A491" s="288" t="s">
        <v>2455</v>
      </c>
      <c r="B491" s="129" t="s">
        <v>764</v>
      </c>
      <c r="C491" s="142" t="s">
        <v>35</v>
      </c>
      <c r="G491" s="108"/>
    </row>
    <row r="492" spans="1:7" x14ac:dyDescent="0.25">
      <c r="A492" s="288" t="s">
        <v>2456</v>
      </c>
      <c r="B492" s="129" t="s">
        <v>765</v>
      </c>
      <c r="C492" s="142" t="s">
        <v>35</v>
      </c>
      <c r="G492" s="108"/>
    </row>
    <row r="493" spans="1:7" s="222" customFormat="1" x14ac:dyDescent="0.25">
      <c r="A493" s="288" t="s">
        <v>2457</v>
      </c>
      <c r="B493" s="193" t="s">
        <v>2189</v>
      </c>
      <c r="C493" s="224" t="s">
        <v>35</v>
      </c>
      <c r="D493" s="223"/>
      <c r="E493" s="223"/>
      <c r="F493" s="223"/>
      <c r="G493" s="223"/>
    </row>
    <row r="494" spans="1:7" s="222" customFormat="1" x14ac:dyDescent="0.25">
      <c r="A494" s="288" t="s">
        <v>2458</v>
      </c>
      <c r="B494" s="193" t="s">
        <v>2190</v>
      </c>
      <c r="C494" s="224" t="s">
        <v>35</v>
      </c>
      <c r="D494" s="223"/>
      <c r="E494" s="223"/>
      <c r="F494" s="223"/>
      <c r="G494" s="223"/>
    </row>
    <row r="495" spans="1:7" s="222" customFormat="1" x14ac:dyDescent="0.25">
      <c r="A495" s="288" t="s">
        <v>2459</v>
      </c>
      <c r="B495" s="193" t="s">
        <v>2191</v>
      </c>
      <c r="C495" s="224" t="s">
        <v>35</v>
      </c>
      <c r="D495" s="223"/>
      <c r="E495" s="223"/>
      <c r="F495" s="223"/>
      <c r="G495" s="223"/>
    </row>
    <row r="496" spans="1:7" x14ac:dyDescent="0.25">
      <c r="A496" s="288" t="s">
        <v>2460</v>
      </c>
      <c r="B496" s="193" t="s">
        <v>766</v>
      </c>
      <c r="C496" s="142" t="s">
        <v>35</v>
      </c>
      <c r="G496" s="108"/>
    </row>
    <row r="497" spans="1:7" x14ac:dyDescent="0.25">
      <c r="A497" s="288" t="s">
        <v>2461</v>
      </c>
      <c r="B497" s="193" t="s">
        <v>767</v>
      </c>
      <c r="C497" s="142" t="s">
        <v>35</v>
      </c>
      <c r="G497" s="108"/>
    </row>
    <row r="498" spans="1:7" x14ac:dyDescent="0.25">
      <c r="A498" s="288" t="s">
        <v>2462</v>
      </c>
      <c r="B498" s="193" t="s">
        <v>98</v>
      </c>
      <c r="C498" s="142" t="s">
        <v>35</v>
      </c>
      <c r="G498" s="108"/>
    </row>
    <row r="499" spans="1:7" outlineLevel="1" x14ac:dyDescent="0.25">
      <c r="A499" s="288" t="s">
        <v>2463</v>
      </c>
      <c r="B499" s="190" t="s">
        <v>2192</v>
      </c>
      <c r="C499" s="142"/>
      <c r="G499" s="108"/>
    </row>
    <row r="500" spans="1:7" outlineLevel="1" x14ac:dyDescent="0.25">
      <c r="A500" s="288" t="s">
        <v>2464</v>
      </c>
      <c r="B500" s="190" t="s">
        <v>102</v>
      </c>
      <c r="C500" s="142"/>
      <c r="G500" s="108"/>
    </row>
    <row r="501" spans="1:7" outlineLevel="1" x14ac:dyDescent="0.25">
      <c r="A501" s="288" t="s">
        <v>2465</v>
      </c>
      <c r="B501" s="125" t="s">
        <v>102</v>
      </c>
      <c r="C501" s="142"/>
      <c r="G501" s="108"/>
    </row>
    <row r="502" spans="1:7" outlineLevel="1" x14ac:dyDescent="0.25">
      <c r="A502" s="288" t="s">
        <v>2466</v>
      </c>
      <c r="B502" s="125" t="s">
        <v>102</v>
      </c>
      <c r="C502" s="142"/>
      <c r="G502" s="108"/>
    </row>
    <row r="503" spans="1:7" outlineLevel="1" x14ac:dyDescent="0.25">
      <c r="A503" s="288" t="s">
        <v>2467</v>
      </c>
      <c r="B503" s="125" t="s">
        <v>102</v>
      </c>
      <c r="C503" s="142"/>
      <c r="G503" s="108"/>
    </row>
    <row r="504" spans="1:7" outlineLevel="1" x14ac:dyDescent="0.25">
      <c r="A504" s="288" t="s">
        <v>2468</v>
      </c>
      <c r="B504" s="125" t="s">
        <v>102</v>
      </c>
      <c r="C504" s="142"/>
      <c r="G504" s="108"/>
    </row>
    <row r="505" spans="1:7" outlineLevel="1" x14ac:dyDescent="0.25">
      <c r="A505" s="288" t="s">
        <v>2469</v>
      </c>
      <c r="B505" s="125" t="s">
        <v>102</v>
      </c>
      <c r="C505" s="142"/>
      <c r="G505" s="108"/>
    </row>
    <row r="506" spans="1:7" outlineLevel="1" x14ac:dyDescent="0.25">
      <c r="A506" s="288" t="s">
        <v>2470</v>
      </c>
      <c r="B506" s="125" t="s">
        <v>102</v>
      </c>
      <c r="C506" s="142"/>
      <c r="G506" s="108"/>
    </row>
    <row r="507" spans="1:7" outlineLevel="1" x14ac:dyDescent="0.25">
      <c r="A507" s="288" t="s">
        <v>2471</v>
      </c>
      <c r="B507" s="125" t="s">
        <v>102</v>
      </c>
      <c r="C507" s="142"/>
      <c r="G507" s="108"/>
    </row>
    <row r="508" spans="1:7" outlineLevel="1" x14ac:dyDescent="0.25">
      <c r="A508" s="288" t="s">
        <v>2472</v>
      </c>
      <c r="B508" s="125" t="s">
        <v>102</v>
      </c>
      <c r="C508" s="142"/>
      <c r="G508" s="108"/>
    </row>
    <row r="509" spans="1:7" outlineLevel="1" x14ac:dyDescent="0.25">
      <c r="A509" s="288" t="s">
        <v>2473</v>
      </c>
      <c r="B509" s="125" t="s">
        <v>102</v>
      </c>
      <c r="C509" s="142"/>
      <c r="G509" s="108"/>
    </row>
    <row r="510" spans="1:7" outlineLevel="1" x14ac:dyDescent="0.25">
      <c r="A510" s="288" t="s">
        <v>2474</v>
      </c>
      <c r="B510" s="125" t="s">
        <v>102</v>
      </c>
      <c r="C510" s="142"/>
    </row>
    <row r="511" spans="1:7" outlineLevel="1" x14ac:dyDescent="0.25">
      <c r="A511" s="288" t="s">
        <v>2475</v>
      </c>
      <c r="B511" s="125" t="s">
        <v>102</v>
      </c>
      <c r="C511" s="142"/>
    </row>
    <row r="512" spans="1:7" outlineLevel="1" x14ac:dyDescent="0.25">
      <c r="A512" s="288" t="s">
        <v>2476</v>
      </c>
      <c r="B512" s="125" t="s">
        <v>102</v>
      </c>
      <c r="C512" s="142"/>
    </row>
    <row r="513" spans="1:7" s="174" customFormat="1" x14ac:dyDescent="0.25">
      <c r="A513" s="155"/>
      <c r="B513" s="155" t="s">
        <v>2477</v>
      </c>
      <c r="C513" s="119" t="s">
        <v>65</v>
      </c>
      <c r="D513" s="119" t="s">
        <v>1623</v>
      </c>
      <c r="E513" s="119"/>
      <c r="F513" s="119" t="s">
        <v>468</v>
      </c>
      <c r="G513" s="119" t="s">
        <v>1932</v>
      </c>
    </row>
    <row r="514" spans="1:7" s="174" customFormat="1" x14ac:dyDescent="0.25">
      <c r="A514" s="288" t="s">
        <v>2543</v>
      </c>
      <c r="B514" s="289" t="s">
        <v>560</v>
      </c>
      <c r="C514" s="260" t="s">
        <v>35</v>
      </c>
      <c r="D514" s="270" t="s">
        <v>35</v>
      </c>
      <c r="E514" s="212"/>
      <c r="F514" s="216" t="str">
        <f>IF($C$532=0,"",IF(C514="[for completion]","",IF(C514="","",C514/$C$532)))</f>
        <v/>
      </c>
      <c r="G514" s="216" t="str">
        <f>IF($D$532=0,"",IF(D514="[for completion]","",IF(D514="","",D514/$D$532)))</f>
        <v/>
      </c>
    </row>
    <row r="515" spans="1:7" s="174" customFormat="1" x14ac:dyDescent="0.25">
      <c r="A515" s="288" t="s">
        <v>2544</v>
      </c>
      <c r="B515" s="211" t="s">
        <v>560</v>
      </c>
      <c r="C515" s="260" t="s">
        <v>35</v>
      </c>
      <c r="D515" s="270" t="s">
        <v>35</v>
      </c>
      <c r="E515" s="212"/>
      <c r="F515" s="216" t="str">
        <f t="shared" ref="F515:F531" si="31">IF($C$532=0,"",IF(C515="[for completion]","",IF(C515="","",C515/$C$532)))</f>
        <v/>
      </c>
      <c r="G515" s="216" t="str">
        <f t="shared" ref="G515:G531" si="32">IF($D$532=0,"",IF(D515="[for completion]","",IF(D515="","",D515/$D$532)))</f>
        <v/>
      </c>
    </row>
    <row r="516" spans="1:7" s="174" customFormat="1" x14ac:dyDescent="0.25">
      <c r="A516" s="288" t="s">
        <v>2545</v>
      </c>
      <c r="B516" s="211" t="s">
        <v>560</v>
      </c>
      <c r="C516" s="260" t="s">
        <v>35</v>
      </c>
      <c r="D516" s="270" t="s">
        <v>35</v>
      </c>
      <c r="E516" s="212"/>
      <c r="F516" s="216" t="str">
        <f t="shared" si="31"/>
        <v/>
      </c>
      <c r="G516" s="216" t="str">
        <f t="shared" si="32"/>
        <v/>
      </c>
    </row>
    <row r="517" spans="1:7" s="174" customFormat="1" x14ac:dyDescent="0.25">
      <c r="A517" s="288" t="s">
        <v>2546</v>
      </c>
      <c r="B517" s="211" t="s">
        <v>560</v>
      </c>
      <c r="C517" s="260" t="s">
        <v>35</v>
      </c>
      <c r="D517" s="270" t="s">
        <v>35</v>
      </c>
      <c r="E517" s="212"/>
      <c r="F517" s="216" t="str">
        <f t="shared" si="31"/>
        <v/>
      </c>
      <c r="G517" s="216" t="str">
        <f t="shared" si="32"/>
        <v/>
      </c>
    </row>
    <row r="518" spans="1:7" s="174" customFormat="1" x14ac:dyDescent="0.25">
      <c r="A518" s="288" t="s">
        <v>2547</v>
      </c>
      <c r="B518" s="229" t="s">
        <v>560</v>
      </c>
      <c r="C518" s="260" t="s">
        <v>35</v>
      </c>
      <c r="D518" s="270" t="s">
        <v>35</v>
      </c>
      <c r="E518" s="212"/>
      <c r="F518" s="216" t="str">
        <f t="shared" si="31"/>
        <v/>
      </c>
      <c r="G518" s="216" t="str">
        <f t="shared" si="32"/>
        <v/>
      </c>
    </row>
    <row r="519" spans="1:7" s="174" customFormat="1" x14ac:dyDescent="0.25">
      <c r="A519" s="288" t="s">
        <v>2548</v>
      </c>
      <c r="B519" s="211" t="s">
        <v>560</v>
      </c>
      <c r="C519" s="260" t="s">
        <v>35</v>
      </c>
      <c r="D519" s="270" t="s">
        <v>35</v>
      </c>
      <c r="E519" s="212"/>
      <c r="F519" s="216" t="str">
        <f t="shared" si="31"/>
        <v/>
      </c>
      <c r="G519" s="216" t="str">
        <f t="shared" si="32"/>
        <v/>
      </c>
    </row>
    <row r="520" spans="1:7" s="174" customFormat="1" x14ac:dyDescent="0.25">
      <c r="A520" s="288" t="s">
        <v>2549</v>
      </c>
      <c r="B520" s="211" t="s">
        <v>560</v>
      </c>
      <c r="C520" s="260" t="s">
        <v>35</v>
      </c>
      <c r="D520" s="270" t="s">
        <v>35</v>
      </c>
      <c r="E520" s="212"/>
      <c r="F520" s="216" t="str">
        <f t="shared" si="31"/>
        <v/>
      </c>
      <c r="G520" s="216" t="str">
        <f t="shared" si="32"/>
        <v/>
      </c>
    </row>
    <row r="521" spans="1:7" s="174" customFormat="1" x14ac:dyDescent="0.25">
      <c r="A521" s="288" t="s">
        <v>2550</v>
      </c>
      <c r="B521" s="211" t="s">
        <v>560</v>
      </c>
      <c r="C521" s="260" t="s">
        <v>35</v>
      </c>
      <c r="D521" s="270" t="s">
        <v>35</v>
      </c>
      <c r="E521" s="212"/>
      <c r="F521" s="216" t="str">
        <f t="shared" si="31"/>
        <v/>
      </c>
      <c r="G521" s="216" t="str">
        <f t="shared" si="32"/>
        <v/>
      </c>
    </row>
    <row r="522" spans="1:7" s="174" customFormat="1" x14ac:dyDescent="0.25">
      <c r="A522" s="288" t="s">
        <v>2551</v>
      </c>
      <c r="B522" s="211" t="s">
        <v>560</v>
      </c>
      <c r="C522" s="260" t="s">
        <v>35</v>
      </c>
      <c r="D522" s="270" t="s">
        <v>35</v>
      </c>
      <c r="E522" s="212"/>
      <c r="F522" s="216" t="str">
        <f t="shared" si="31"/>
        <v/>
      </c>
      <c r="G522" s="216" t="str">
        <f t="shared" si="32"/>
        <v/>
      </c>
    </row>
    <row r="523" spans="1:7" s="174" customFormat="1" x14ac:dyDescent="0.25">
      <c r="A523" s="288" t="s">
        <v>2552</v>
      </c>
      <c r="B523" s="229" t="s">
        <v>560</v>
      </c>
      <c r="C523" s="260" t="s">
        <v>35</v>
      </c>
      <c r="D523" s="270" t="s">
        <v>35</v>
      </c>
      <c r="E523" s="212"/>
      <c r="F523" s="216" t="str">
        <f t="shared" si="31"/>
        <v/>
      </c>
      <c r="G523" s="216" t="str">
        <f t="shared" si="32"/>
        <v/>
      </c>
    </row>
    <row r="524" spans="1:7" s="174" customFormat="1" x14ac:dyDescent="0.25">
      <c r="A524" s="288" t="s">
        <v>2553</v>
      </c>
      <c r="B524" s="211" t="s">
        <v>560</v>
      </c>
      <c r="C524" s="260" t="s">
        <v>35</v>
      </c>
      <c r="D524" s="270" t="s">
        <v>35</v>
      </c>
      <c r="E524" s="212"/>
      <c r="F524" s="216" t="str">
        <f t="shared" si="31"/>
        <v/>
      </c>
      <c r="G524" s="216" t="str">
        <f t="shared" si="32"/>
        <v/>
      </c>
    </row>
    <row r="525" spans="1:7" s="174" customFormat="1" x14ac:dyDescent="0.25">
      <c r="A525" s="288" t="s">
        <v>2554</v>
      </c>
      <c r="B525" s="211" t="s">
        <v>560</v>
      </c>
      <c r="C525" s="260" t="s">
        <v>35</v>
      </c>
      <c r="D525" s="270" t="s">
        <v>35</v>
      </c>
      <c r="E525" s="212"/>
      <c r="F525" s="216" t="str">
        <f t="shared" si="31"/>
        <v/>
      </c>
      <c r="G525" s="216" t="str">
        <f t="shared" si="32"/>
        <v/>
      </c>
    </row>
    <row r="526" spans="1:7" s="174" customFormat="1" x14ac:dyDescent="0.25">
      <c r="A526" s="288" t="s">
        <v>2555</v>
      </c>
      <c r="B526" s="211" t="s">
        <v>560</v>
      </c>
      <c r="C526" s="260" t="s">
        <v>35</v>
      </c>
      <c r="D526" s="270" t="s">
        <v>35</v>
      </c>
      <c r="E526" s="212"/>
      <c r="F526" s="216" t="str">
        <f t="shared" si="31"/>
        <v/>
      </c>
      <c r="G526" s="216" t="str">
        <f t="shared" si="32"/>
        <v/>
      </c>
    </row>
    <row r="527" spans="1:7" s="174" customFormat="1" x14ac:dyDescent="0.25">
      <c r="A527" s="288" t="s">
        <v>2556</v>
      </c>
      <c r="B527" s="211" t="s">
        <v>560</v>
      </c>
      <c r="C527" s="260" t="s">
        <v>35</v>
      </c>
      <c r="D527" s="270" t="s">
        <v>35</v>
      </c>
      <c r="E527" s="212"/>
      <c r="F527" s="216" t="str">
        <f t="shared" si="31"/>
        <v/>
      </c>
      <c r="G527" s="216" t="str">
        <f t="shared" si="32"/>
        <v/>
      </c>
    </row>
    <row r="528" spans="1:7" s="174" customFormat="1" x14ac:dyDescent="0.25">
      <c r="A528" s="288" t="s">
        <v>2557</v>
      </c>
      <c r="B528" s="211" t="s">
        <v>560</v>
      </c>
      <c r="C528" s="260" t="s">
        <v>35</v>
      </c>
      <c r="D528" s="270" t="s">
        <v>35</v>
      </c>
      <c r="E528" s="212"/>
      <c r="F528" s="216" t="str">
        <f t="shared" si="31"/>
        <v/>
      </c>
      <c r="G528" s="216" t="str">
        <f t="shared" si="32"/>
        <v/>
      </c>
    </row>
    <row r="529" spans="1:7" s="174" customFormat="1" x14ac:dyDescent="0.25">
      <c r="A529" s="288" t="s">
        <v>2558</v>
      </c>
      <c r="B529" s="211" t="s">
        <v>560</v>
      </c>
      <c r="C529" s="260" t="s">
        <v>35</v>
      </c>
      <c r="D529" s="270" t="s">
        <v>35</v>
      </c>
      <c r="E529" s="212"/>
      <c r="F529" s="216" t="str">
        <f t="shared" si="31"/>
        <v/>
      </c>
      <c r="G529" s="216" t="str">
        <f t="shared" si="32"/>
        <v/>
      </c>
    </row>
    <row r="530" spans="1:7" s="174" customFormat="1" x14ac:dyDescent="0.25">
      <c r="A530" s="288" t="s">
        <v>2559</v>
      </c>
      <c r="B530" s="211" t="s">
        <v>560</v>
      </c>
      <c r="C530" s="260" t="s">
        <v>35</v>
      </c>
      <c r="D530" s="270" t="s">
        <v>35</v>
      </c>
      <c r="E530" s="212"/>
      <c r="F530" s="216" t="str">
        <f t="shared" si="31"/>
        <v/>
      </c>
      <c r="G530" s="216" t="str">
        <f t="shared" si="32"/>
        <v/>
      </c>
    </row>
    <row r="531" spans="1:7" s="174" customFormat="1" x14ac:dyDescent="0.25">
      <c r="A531" s="288" t="s">
        <v>2560</v>
      </c>
      <c r="B531" s="211" t="s">
        <v>2015</v>
      </c>
      <c r="C531" s="260" t="s">
        <v>35</v>
      </c>
      <c r="D531" s="270" t="s">
        <v>35</v>
      </c>
      <c r="E531" s="212"/>
      <c r="F531" s="216" t="str">
        <f t="shared" si="31"/>
        <v/>
      </c>
      <c r="G531" s="216" t="str">
        <f t="shared" si="32"/>
        <v/>
      </c>
    </row>
    <row r="532" spans="1:7" s="174" customFormat="1" x14ac:dyDescent="0.25">
      <c r="A532" s="288" t="s">
        <v>2561</v>
      </c>
      <c r="B532" s="211" t="s">
        <v>100</v>
      </c>
      <c r="C532" s="260">
        <f>SUM(C514:C531)</f>
        <v>0</v>
      </c>
      <c r="D532" s="270">
        <f>SUM(D514:D531)</f>
        <v>0</v>
      </c>
      <c r="E532" s="212"/>
      <c r="F532" s="224">
        <f>SUM(F514:F531)</f>
        <v>0</v>
      </c>
      <c r="G532" s="224">
        <f>SUM(G514:G531)</f>
        <v>0</v>
      </c>
    </row>
    <row r="533" spans="1:7" s="174" customFormat="1" x14ac:dyDescent="0.25">
      <c r="A533" s="288" t="s">
        <v>2562</v>
      </c>
      <c r="B533" s="211"/>
      <c r="C533" s="210"/>
      <c r="D533" s="210"/>
      <c r="E533" s="212"/>
      <c r="F533" s="212"/>
      <c r="G533" s="212"/>
    </row>
    <row r="534" spans="1:7" s="174" customFormat="1" x14ac:dyDescent="0.25">
      <c r="A534" s="288" t="s">
        <v>2563</v>
      </c>
      <c r="B534" s="211"/>
      <c r="C534" s="210"/>
      <c r="D534" s="210"/>
      <c r="E534" s="212"/>
      <c r="F534" s="212"/>
      <c r="G534" s="212"/>
    </row>
    <row r="535" spans="1:7" s="174" customFormat="1" x14ac:dyDescent="0.25">
      <c r="A535" s="288" t="s">
        <v>2564</v>
      </c>
      <c r="B535" s="211"/>
      <c r="C535" s="210"/>
      <c r="D535" s="210"/>
      <c r="E535" s="212"/>
      <c r="F535" s="212"/>
      <c r="G535" s="212"/>
    </row>
    <row r="536" spans="1:7" s="217" customFormat="1" x14ac:dyDescent="0.25">
      <c r="A536" s="155"/>
      <c r="B536" s="155" t="s">
        <v>2478</v>
      </c>
      <c r="C536" s="119" t="s">
        <v>65</v>
      </c>
      <c r="D536" s="119" t="s">
        <v>1623</v>
      </c>
      <c r="E536" s="119"/>
      <c r="F536" s="119" t="s">
        <v>468</v>
      </c>
      <c r="G536" s="119" t="s">
        <v>1932</v>
      </c>
    </row>
    <row r="537" spans="1:7" s="217" customFormat="1" x14ac:dyDescent="0.25">
      <c r="A537" s="288" t="s">
        <v>2565</v>
      </c>
      <c r="B537" s="229" t="s">
        <v>560</v>
      </c>
      <c r="C537" s="260" t="s">
        <v>35</v>
      </c>
      <c r="D537" s="270" t="s">
        <v>35</v>
      </c>
      <c r="E537" s="230"/>
      <c r="F537" s="216" t="str">
        <f>IF($C$555=0,"",IF(C537="[for completion]","",IF(C537="","",C537/$C$555)))</f>
        <v/>
      </c>
      <c r="G537" s="216" t="str">
        <f>IF($D$555=0,"",IF(D537="[for completion]","",IF(D537="","",D537/$D$555)))</f>
        <v/>
      </c>
    </row>
    <row r="538" spans="1:7" s="217" customFormat="1" x14ac:dyDescent="0.25">
      <c r="A538" s="288" t="s">
        <v>2566</v>
      </c>
      <c r="B538" s="229" t="s">
        <v>560</v>
      </c>
      <c r="C538" s="260" t="s">
        <v>35</v>
      </c>
      <c r="D538" s="270" t="s">
        <v>35</v>
      </c>
      <c r="E538" s="230"/>
      <c r="F538" s="216" t="str">
        <f t="shared" ref="F538:F554" si="33">IF($C$555=0,"",IF(C538="[for completion]","",IF(C538="","",C538/$C$555)))</f>
        <v/>
      </c>
      <c r="G538" s="216" t="str">
        <f t="shared" ref="G538:G554" si="34">IF($D$555=0,"",IF(D538="[for completion]","",IF(D538="","",D538/$D$555)))</f>
        <v/>
      </c>
    </row>
    <row r="539" spans="1:7" s="217" customFormat="1" x14ac:dyDescent="0.25">
      <c r="A539" s="288" t="s">
        <v>2567</v>
      </c>
      <c r="B539" s="229" t="s">
        <v>560</v>
      </c>
      <c r="C539" s="260" t="s">
        <v>35</v>
      </c>
      <c r="D539" s="270" t="s">
        <v>35</v>
      </c>
      <c r="E539" s="230"/>
      <c r="F539" s="216" t="str">
        <f t="shared" si="33"/>
        <v/>
      </c>
      <c r="G539" s="216" t="str">
        <f t="shared" si="34"/>
        <v/>
      </c>
    </row>
    <row r="540" spans="1:7" s="217" customFormat="1" x14ac:dyDescent="0.25">
      <c r="A540" s="288" t="s">
        <v>2568</v>
      </c>
      <c r="B540" s="229" t="s">
        <v>560</v>
      </c>
      <c r="C540" s="260" t="s">
        <v>35</v>
      </c>
      <c r="D540" s="270" t="s">
        <v>35</v>
      </c>
      <c r="E540" s="230"/>
      <c r="F540" s="216" t="str">
        <f t="shared" si="33"/>
        <v/>
      </c>
      <c r="G540" s="216" t="str">
        <f t="shared" si="34"/>
        <v/>
      </c>
    </row>
    <row r="541" spans="1:7" s="217" customFormat="1" x14ac:dyDescent="0.25">
      <c r="A541" s="288" t="s">
        <v>2569</v>
      </c>
      <c r="B541" s="229" t="s">
        <v>560</v>
      </c>
      <c r="C541" s="260" t="s">
        <v>35</v>
      </c>
      <c r="D541" s="270" t="s">
        <v>35</v>
      </c>
      <c r="E541" s="230"/>
      <c r="F541" s="216" t="str">
        <f t="shared" si="33"/>
        <v/>
      </c>
      <c r="G541" s="216" t="str">
        <f t="shared" si="34"/>
        <v/>
      </c>
    </row>
    <row r="542" spans="1:7" s="217" customFormat="1" x14ac:dyDescent="0.25">
      <c r="A542" s="288" t="s">
        <v>2570</v>
      </c>
      <c r="B542" s="229" t="s">
        <v>560</v>
      </c>
      <c r="C542" s="260" t="s">
        <v>35</v>
      </c>
      <c r="D542" s="270" t="s">
        <v>35</v>
      </c>
      <c r="E542" s="230"/>
      <c r="F542" s="216" t="str">
        <f t="shared" si="33"/>
        <v/>
      </c>
      <c r="G542" s="216" t="str">
        <f t="shared" si="34"/>
        <v/>
      </c>
    </row>
    <row r="543" spans="1:7" s="217" customFormat="1" x14ac:dyDescent="0.25">
      <c r="A543" s="288" t="s">
        <v>2571</v>
      </c>
      <c r="B543" s="289" t="s">
        <v>560</v>
      </c>
      <c r="C543" s="260" t="s">
        <v>35</v>
      </c>
      <c r="D543" s="270" t="s">
        <v>35</v>
      </c>
      <c r="E543" s="230"/>
      <c r="F543" s="216" t="str">
        <f t="shared" si="33"/>
        <v/>
      </c>
      <c r="G543" s="216" t="str">
        <f t="shared" si="34"/>
        <v/>
      </c>
    </row>
    <row r="544" spans="1:7" s="217" customFormat="1" x14ac:dyDescent="0.25">
      <c r="A544" s="288" t="s">
        <v>2572</v>
      </c>
      <c r="B544" s="229" t="s">
        <v>560</v>
      </c>
      <c r="C544" s="260" t="s">
        <v>35</v>
      </c>
      <c r="D544" s="270" t="s">
        <v>35</v>
      </c>
      <c r="E544" s="230"/>
      <c r="F544" s="216" t="str">
        <f t="shared" si="33"/>
        <v/>
      </c>
      <c r="G544" s="216" t="str">
        <f t="shared" si="34"/>
        <v/>
      </c>
    </row>
    <row r="545" spans="1:7" s="217" customFormat="1" x14ac:dyDescent="0.25">
      <c r="A545" s="288" t="s">
        <v>2573</v>
      </c>
      <c r="B545" s="229" t="s">
        <v>560</v>
      </c>
      <c r="C545" s="260" t="s">
        <v>35</v>
      </c>
      <c r="D545" s="270" t="s">
        <v>35</v>
      </c>
      <c r="E545" s="230"/>
      <c r="F545" s="216" t="str">
        <f t="shared" si="33"/>
        <v/>
      </c>
      <c r="G545" s="216" t="str">
        <f t="shared" si="34"/>
        <v/>
      </c>
    </row>
    <row r="546" spans="1:7" s="217" customFormat="1" x14ac:dyDescent="0.25">
      <c r="A546" s="288" t="s">
        <v>2574</v>
      </c>
      <c r="B546" s="229" t="s">
        <v>560</v>
      </c>
      <c r="C546" s="260" t="s">
        <v>35</v>
      </c>
      <c r="D546" s="270" t="s">
        <v>35</v>
      </c>
      <c r="E546" s="230"/>
      <c r="F546" s="216" t="str">
        <f t="shared" si="33"/>
        <v/>
      </c>
      <c r="G546" s="216" t="str">
        <f t="shared" si="34"/>
        <v/>
      </c>
    </row>
    <row r="547" spans="1:7" s="217" customFormat="1" x14ac:dyDescent="0.25">
      <c r="A547" s="288" t="s">
        <v>2575</v>
      </c>
      <c r="B547" s="229" t="s">
        <v>560</v>
      </c>
      <c r="C547" s="260" t="s">
        <v>35</v>
      </c>
      <c r="D547" s="270" t="s">
        <v>35</v>
      </c>
      <c r="E547" s="230"/>
      <c r="F547" s="216" t="str">
        <f t="shared" si="33"/>
        <v/>
      </c>
      <c r="G547" s="216" t="str">
        <f t="shared" si="34"/>
        <v/>
      </c>
    </row>
    <row r="548" spans="1:7" s="217" customFormat="1" x14ac:dyDescent="0.25">
      <c r="A548" s="288" t="s">
        <v>2576</v>
      </c>
      <c r="B548" s="229" t="s">
        <v>560</v>
      </c>
      <c r="C548" s="260" t="s">
        <v>35</v>
      </c>
      <c r="D548" s="270" t="s">
        <v>35</v>
      </c>
      <c r="E548" s="230"/>
      <c r="F548" s="216" t="str">
        <f t="shared" si="33"/>
        <v/>
      </c>
      <c r="G548" s="216" t="str">
        <f t="shared" si="34"/>
        <v/>
      </c>
    </row>
    <row r="549" spans="1:7" s="217" customFormat="1" x14ac:dyDescent="0.25">
      <c r="A549" s="288" t="s">
        <v>2577</v>
      </c>
      <c r="B549" s="229" t="s">
        <v>560</v>
      </c>
      <c r="C549" s="260" t="s">
        <v>35</v>
      </c>
      <c r="D549" s="270" t="s">
        <v>35</v>
      </c>
      <c r="E549" s="230"/>
      <c r="F549" s="216" t="str">
        <f t="shared" si="33"/>
        <v/>
      </c>
      <c r="G549" s="216" t="str">
        <f t="shared" si="34"/>
        <v/>
      </c>
    </row>
    <row r="550" spans="1:7" s="217" customFormat="1" x14ac:dyDescent="0.25">
      <c r="A550" s="288" t="s">
        <v>2578</v>
      </c>
      <c r="B550" s="229" t="s">
        <v>560</v>
      </c>
      <c r="C550" s="260" t="s">
        <v>35</v>
      </c>
      <c r="D550" s="270" t="s">
        <v>35</v>
      </c>
      <c r="E550" s="230"/>
      <c r="F550" s="216" t="str">
        <f t="shared" si="33"/>
        <v/>
      </c>
      <c r="G550" s="216" t="str">
        <f t="shared" si="34"/>
        <v/>
      </c>
    </row>
    <row r="551" spans="1:7" s="217" customFormat="1" x14ac:dyDescent="0.25">
      <c r="A551" s="288" t="s">
        <v>2579</v>
      </c>
      <c r="B551" s="229" t="s">
        <v>560</v>
      </c>
      <c r="C551" s="260" t="s">
        <v>35</v>
      </c>
      <c r="D551" s="270" t="s">
        <v>35</v>
      </c>
      <c r="E551" s="230"/>
      <c r="F551" s="216" t="str">
        <f t="shared" si="33"/>
        <v/>
      </c>
      <c r="G551" s="216" t="str">
        <f t="shared" si="34"/>
        <v/>
      </c>
    </row>
    <row r="552" spans="1:7" s="217" customFormat="1" x14ac:dyDescent="0.25">
      <c r="A552" s="288" t="s">
        <v>2580</v>
      </c>
      <c r="B552" s="229" t="s">
        <v>560</v>
      </c>
      <c r="C552" s="260" t="s">
        <v>35</v>
      </c>
      <c r="D552" s="270" t="s">
        <v>35</v>
      </c>
      <c r="E552" s="230"/>
      <c r="F552" s="216" t="str">
        <f t="shared" si="33"/>
        <v/>
      </c>
      <c r="G552" s="216" t="str">
        <f t="shared" si="34"/>
        <v/>
      </c>
    </row>
    <row r="553" spans="1:7" s="217" customFormat="1" x14ac:dyDescent="0.25">
      <c r="A553" s="288" t="s">
        <v>2581</v>
      </c>
      <c r="B553" s="229" t="s">
        <v>560</v>
      </c>
      <c r="C553" s="260" t="s">
        <v>35</v>
      </c>
      <c r="D553" s="270" t="s">
        <v>35</v>
      </c>
      <c r="E553" s="230"/>
      <c r="F553" s="216" t="str">
        <f t="shared" si="33"/>
        <v/>
      </c>
      <c r="G553" s="216" t="str">
        <f t="shared" si="34"/>
        <v/>
      </c>
    </row>
    <row r="554" spans="1:7" s="217" customFormat="1" x14ac:dyDescent="0.25">
      <c r="A554" s="288" t="s">
        <v>2582</v>
      </c>
      <c r="B554" s="229" t="s">
        <v>2015</v>
      </c>
      <c r="C554" s="260" t="s">
        <v>35</v>
      </c>
      <c r="D554" s="270" t="s">
        <v>35</v>
      </c>
      <c r="E554" s="230"/>
      <c r="F554" s="216" t="str">
        <f t="shared" si="33"/>
        <v/>
      </c>
      <c r="G554" s="216" t="str">
        <f t="shared" si="34"/>
        <v/>
      </c>
    </row>
    <row r="555" spans="1:7" s="217" customFormat="1" x14ac:dyDescent="0.25">
      <c r="A555" s="288" t="s">
        <v>2583</v>
      </c>
      <c r="B555" s="229" t="s">
        <v>100</v>
      </c>
      <c r="C555" s="260">
        <f>SUM(C537:C554)</f>
        <v>0</v>
      </c>
      <c r="D555" s="270">
        <f>SUM(D537:D554)</f>
        <v>0</v>
      </c>
      <c r="E555" s="230"/>
      <c r="F555" s="224">
        <f>SUM(F537:F554)</f>
        <v>0</v>
      </c>
      <c r="G555" s="224">
        <f>SUM(G537:G554)</f>
        <v>0</v>
      </c>
    </row>
    <row r="556" spans="1:7" s="217" customFormat="1" x14ac:dyDescent="0.25">
      <c r="A556" s="288" t="s">
        <v>2584</v>
      </c>
      <c r="B556" s="229"/>
      <c r="C556" s="227"/>
      <c r="D556" s="227"/>
      <c r="E556" s="230"/>
      <c r="F556" s="230"/>
      <c r="G556" s="230"/>
    </row>
    <row r="557" spans="1:7" s="217" customFormat="1" x14ac:dyDescent="0.25">
      <c r="A557" s="288" t="s">
        <v>2585</v>
      </c>
      <c r="B557" s="229"/>
      <c r="C557" s="227"/>
      <c r="D557" s="227"/>
      <c r="E557" s="230"/>
      <c r="F557" s="230"/>
      <c r="G557" s="230"/>
    </row>
    <row r="558" spans="1:7" s="217" customFormat="1" x14ac:dyDescent="0.25">
      <c r="A558" s="288" t="s">
        <v>2586</v>
      </c>
      <c r="B558" s="229"/>
      <c r="C558" s="227"/>
      <c r="D558" s="227"/>
      <c r="E558" s="230"/>
      <c r="F558" s="230"/>
      <c r="G558" s="230"/>
    </row>
    <row r="559" spans="1:7" s="174" customFormat="1" x14ac:dyDescent="0.25">
      <c r="A559" s="155"/>
      <c r="B559" s="155" t="s">
        <v>2479</v>
      </c>
      <c r="C559" s="119" t="s">
        <v>65</v>
      </c>
      <c r="D559" s="119" t="s">
        <v>1623</v>
      </c>
      <c r="E559" s="119"/>
      <c r="F559" s="119" t="s">
        <v>468</v>
      </c>
      <c r="G559" s="119" t="s">
        <v>1932</v>
      </c>
    </row>
    <row r="560" spans="1:7" s="174" customFormat="1" x14ac:dyDescent="0.25">
      <c r="A560" s="288" t="s">
        <v>2587</v>
      </c>
      <c r="B560" s="305" t="s">
        <v>1613</v>
      </c>
      <c r="C560" s="260" t="s">
        <v>35</v>
      </c>
      <c r="D560" s="270" t="s">
        <v>35</v>
      </c>
      <c r="E560" s="212"/>
      <c r="F560" s="216" t="str">
        <f>IF($C$570=0,"",IF(C560="[for completion]","",IF(C560="","",C560/$C$570)))</f>
        <v/>
      </c>
      <c r="G560" s="216" t="str">
        <f>IF($D$570=0,"",IF(D560="[for completion]","",IF(D560="","",D560/$D$570)))</f>
        <v/>
      </c>
    </row>
    <row r="561" spans="1:7" s="174" customFormat="1" x14ac:dyDescent="0.25">
      <c r="A561" s="288" t="s">
        <v>2588</v>
      </c>
      <c r="B561" s="305" t="s">
        <v>1614</v>
      </c>
      <c r="C561" s="260" t="s">
        <v>35</v>
      </c>
      <c r="D561" s="270" t="s">
        <v>35</v>
      </c>
      <c r="E561" s="212"/>
      <c r="F561" s="216" t="str">
        <f t="shared" ref="F561:F569" si="35">IF($C$570=0,"",IF(C561="[for completion]","",IF(C561="","",C561/$C$570)))</f>
        <v/>
      </c>
      <c r="G561" s="216" t="str">
        <f t="shared" ref="G561:G569" si="36">IF($D$570=0,"",IF(D561="[for completion]","",IF(D561="","",D561/$D$570)))</f>
        <v/>
      </c>
    </row>
    <row r="562" spans="1:7" s="174" customFormat="1" x14ac:dyDescent="0.25">
      <c r="A562" s="288" t="s">
        <v>2589</v>
      </c>
      <c r="B562" s="305" t="s">
        <v>2301</v>
      </c>
      <c r="C562" s="260" t="s">
        <v>35</v>
      </c>
      <c r="D562" s="270" t="s">
        <v>35</v>
      </c>
      <c r="E562" s="212"/>
      <c r="F562" s="216" t="str">
        <f t="shared" si="35"/>
        <v/>
      </c>
      <c r="G562" s="216" t="str">
        <f t="shared" si="36"/>
        <v/>
      </c>
    </row>
    <row r="563" spans="1:7" s="174" customFormat="1" x14ac:dyDescent="0.25">
      <c r="A563" s="288" t="s">
        <v>2590</v>
      </c>
      <c r="B563" s="305" t="s">
        <v>1615</v>
      </c>
      <c r="C563" s="260" t="s">
        <v>35</v>
      </c>
      <c r="D563" s="270" t="s">
        <v>35</v>
      </c>
      <c r="E563" s="212"/>
      <c r="F563" s="216" t="str">
        <f t="shared" si="35"/>
        <v/>
      </c>
      <c r="G563" s="216" t="str">
        <f t="shared" si="36"/>
        <v/>
      </c>
    </row>
    <row r="564" spans="1:7" s="174" customFormat="1" x14ac:dyDescent="0.25">
      <c r="A564" s="288" t="s">
        <v>2591</v>
      </c>
      <c r="B564" s="305" t="s">
        <v>1616</v>
      </c>
      <c r="C564" s="260" t="s">
        <v>35</v>
      </c>
      <c r="D564" s="270" t="s">
        <v>35</v>
      </c>
      <c r="E564" s="212"/>
      <c r="F564" s="216" t="str">
        <f t="shared" si="35"/>
        <v/>
      </c>
      <c r="G564" s="216" t="str">
        <f t="shared" si="36"/>
        <v/>
      </c>
    </row>
    <row r="565" spans="1:7" s="174" customFormat="1" x14ac:dyDescent="0.25">
      <c r="A565" s="288" t="s">
        <v>2592</v>
      </c>
      <c r="B565" s="305" t="s">
        <v>1617</v>
      </c>
      <c r="C565" s="260" t="s">
        <v>35</v>
      </c>
      <c r="D565" s="270" t="s">
        <v>35</v>
      </c>
      <c r="E565" s="212"/>
      <c r="F565" s="216" t="str">
        <f t="shared" si="35"/>
        <v/>
      </c>
      <c r="G565" s="216" t="str">
        <f t="shared" si="36"/>
        <v/>
      </c>
    </row>
    <row r="566" spans="1:7" s="174" customFormat="1" x14ac:dyDescent="0.25">
      <c r="A566" s="288" t="s">
        <v>2593</v>
      </c>
      <c r="B566" s="305" t="s">
        <v>1618</v>
      </c>
      <c r="C566" s="260" t="s">
        <v>35</v>
      </c>
      <c r="D566" s="270" t="s">
        <v>35</v>
      </c>
      <c r="E566" s="212"/>
      <c r="F566" s="216" t="str">
        <f t="shared" si="35"/>
        <v/>
      </c>
      <c r="G566" s="216" t="str">
        <f t="shared" si="36"/>
        <v/>
      </c>
    </row>
    <row r="567" spans="1:7" s="174" customFormat="1" x14ac:dyDescent="0.25">
      <c r="A567" s="288" t="s">
        <v>2594</v>
      </c>
      <c r="B567" s="305" t="s">
        <v>1619</v>
      </c>
      <c r="C567" s="260" t="s">
        <v>35</v>
      </c>
      <c r="D567" s="270" t="s">
        <v>35</v>
      </c>
      <c r="E567" s="212"/>
      <c r="F567" s="216" t="str">
        <f t="shared" si="35"/>
        <v/>
      </c>
      <c r="G567" s="216" t="str">
        <f t="shared" si="36"/>
        <v/>
      </c>
    </row>
    <row r="568" spans="1:7" s="174" customFormat="1" x14ac:dyDescent="0.25">
      <c r="A568" s="288" t="s">
        <v>2595</v>
      </c>
      <c r="B568" s="305" t="s">
        <v>1620</v>
      </c>
      <c r="C568" s="260" t="s">
        <v>35</v>
      </c>
      <c r="D568" s="270" t="s">
        <v>35</v>
      </c>
      <c r="E568" s="212"/>
      <c r="F568" s="216" t="str">
        <f t="shared" si="35"/>
        <v/>
      </c>
      <c r="G568" s="216" t="str">
        <f t="shared" si="36"/>
        <v/>
      </c>
    </row>
    <row r="569" spans="1:7" s="174" customFormat="1" x14ac:dyDescent="0.25">
      <c r="A569" s="288" t="s">
        <v>2596</v>
      </c>
      <c r="B569" s="288" t="s">
        <v>2015</v>
      </c>
      <c r="C569" s="260" t="s">
        <v>35</v>
      </c>
      <c r="D569" s="270" t="s">
        <v>35</v>
      </c>
      <c r="E569" s="212"/>
      <c r="F569" s="216" t="str">
        <f t="shared" si="35"/>
        <v/>
      </c>
      <c r="G569" s="216" t="str">
        <f t="shared" si="36"/>
        <v/>
      </c>
    </row>
    <row r="570" spans="1:7" s="217" customFormat="1" x14ac:dyDescent="0.25">
      <c r="A570" s="288" t="s">
        <v>2597</v>
      </c>
      <c r="B570" s="305" t="s">
        <v>100</v>
      </c>
      <c r="C570" s="260">
        <f>SUM(C560:C568)</f>
        <v>0</v>
      </c>
      <c r="D570" s="270">
        <f>SUM(D560:D568)</f>
        <v>0</v>
      </c>
      <c r="E570" s="230"/>
      <c r="F570" s="224">
        <f>SUM(F560:F569)</f>
        <v>0</v>
      </c>
      <c r="G570" s="224">
        <f>SUM(G560:G569)</f>
        <v>0</v>
      </c>
    </row>
    <row r="571" spans="1:7" x14ac:dyDescent="0.25">
      <c r="A571" s="288" t="s">
        <v>2598</v>
      </c>
      <c r="B571" s="223"/>
    </row>
    <row r="572" spans="1:7" x14ac:dyDescent="0.25">
      <c r="A572" s="155"/>
      <c r="B572" s="155" t="s">
        <v>2480</v>
      </c>
      <c r="C572" s="119" t="s">
        <v>65</v>
      </c>
      <c r="D572" s="119" t="s">
        <v>1621</v>
      </c>
      <c r="E572" s="119"/>
      <c r="F572" s="119" t="s">
        <v>467</v>
      </c>
      <c r="G572" s="119" t="s">
        <v>1932</v>
      </c>
    </row>
    <row r="573" spans="1:7" x14ac:dyDescent="0.25">
      <c r="A573" s="288" t="s">
        <v>2599</v>
      </c>
      <c r="B573" s="229" t="s">
        <v>2198</v>
      </c>
      <c r="C573" s="260" t="s">
        <v>35</v>
      </c>
      <c r="D573" s="270" t="s">
        <v>35</v>
      </c>
      <c r="E573" s="230"/>
      <c r="F573" s="216" t="str">
        <f>IF($C$577=0,"",IF(C573="[for completion]","",IF(C573="","",C573/$C$577)))</f>
        <v/>
      </c>
      <c r="G573" s="216" t="str">
        <f>IF($D$577=0,"",IF(D573="[for completion]","",IF(D573="","",D573/$D$577)))</f>
        <v/>
      </c>
    </row>
    <row r="574" spans="1:7" x14ac:dyDescent="0.25">
      <c r="A574" s="288" t="s">
        <v>2600</v>
      </c>
      <c r="B574" s="225" t="s">
        <v>2199</v>
      </c>
      <c r="C574" s="260" t="s">
        <v>35</v>
      </c>
      <c r="D574" s="270" t="s">
        <v>35</v>
      </c>
      <c r="E574" s="230"/>
      <c r="F574" s="216" t="str">
        <f t="shared" ref="F574:F576" si="37">IF($C$577=0,"",IF(C574="[for completion]","",IF(C574="","",C574/$C$577)))</f>
        <v/>
      </c>
      <c r="G574" s="216" t="str">
        <f t="shared" ref="G574:G576" si="38">IF($D$577=0,"",IF(D574="[for completion]","",IF(D574="","",D574/$D$577)))</f>
        <v/>
      </c>
    </row>
    <row r="575" spans="1:7" x14ac:dyDescent="0.25">
      <c r="A575" s="288" t="s">
        <v>2601</v>
      </c>
      <c r="B575" s="229" t="s">
        <v>1622</v>
      </c>
      <c r="C575" s="260" t="s">
        <v>35</v>
      </c>
      <c r="D575" s="270" t="s">
        <v>35</v>
      </c>
      <c r="E575" s="230"/>
      <c r="F575" s="216" t="str">
        <f t="shared" si="37"/>
        <v/>
      </c>
      <c r="G575" s="216" t="str">
        <f t="shared" si="38"/>
        <v/>
      </c>
    </row>
    <row r="576" spans="1:7" x14ac:dyDescent="0.25">
      <c r="A576" s="288" t="s">
        <v>2602</v>
      </c>
      <c r="B576" s="227" t="s">
        <v>2015</v>
      </c>
      <c r="C576" s="260" t="s">
        <v>35</v>
      </c>
      <c r="D576" s="270" t="s">
        <v>35</v>
      </c>
      <c r="E576" s="230"/>
      <c r="F576" s="216" t="str">
        <f t="shared" si="37"/>
        <v/>
      </c>
      <c r="G576" s="216" t="str">
        <f t="shared" si="38"/>
        <v/>
      </c>
    </row>
    <row r="577" spans="1:7" x14ac:dyDescent="0.25">
      <c r="A577" s="288" t="s">
        <v>2603</v>
      </c>
      <c r="B577" s="229" t="s">
        <v>100</v>
      </c>
      <c r="C577" s="260">
        <f>SUM(C573:C576)</f>
        <v>0</v>
      </c>
      <c r="D577" s="270">
        <f>SUM(D573:D576)</f>
        <v>0</v>
      </c>
      <c r="E577" s="230"/>
      <c r="F577" s="224">
        <f>SUM(F573:F576)</f>
        <v>0</v>
      </c>
      <c r="G577" s="224">
        <f>SUM(G573:G576)</f>
        <v>0</v>
      </c>
    </row>
    <row r="578" spans="1:7" x14ac:dyDescent="0.25">
      <c r="A578" s="227"/>
      <c r="B578" s="227"/>
      <c r="C578" s="227"/>
      <c r="D578" s="227"/>
      <c r="E578" s="227"/>
      <c r="F578" s="227"/>
      <c r="G578" s="226"/>
    </row>
    <row r="579" spans="1:7" x14ac:dyDescent="0.25">
      <c r="A579" s="155"/>
      <c r="B579" s="155" t="s">
        <v>2429</v>
      </c>
      <c r="C579" s="119" t="s">
        <v>65</v>
      </c>
      <c r="D579" s="119" t="s">
        <v>1623</v>
      </c>
      <c r="E579" s="119"/>
      <c r="F579" s="119" t="s">
        <v>467</v>
      </c>
      <c r="G579" s="119" t="s">
        <v>1932</v>
      </c>
    </row>
    <row r="580" spans="1:7" x14ac:dyDescent="0.25">
      <c r="A580" s="288" t="s">
        <v>2606</v>
      </c>
      <c r="B580" s="305" t="s">
        <v>560</v>
      </c>
      <c r="C580" s="260" t="s">
        <v>35</v>
      </c>
      <c r="D580" s="270" t="s">
        <v>35</v>
      </c>
      <c r="E580" s="306"/>
      <c r="F580" s="309" t="str">
        <f>IF($C$598=0,"",IF(C580="[for completion]","",IF(C580="","",C580/$C$598)))</f>
        <v/>
      </c>
      <c r="G580" s="309" t="str">
        <f>IF($D$598=0,"",IF(D580="[for completion]","",IF(D580="","",D580/$D$598)))</f>
        <v/>
      </c>
    </row>
    <row r="581" spans="1:7" x14ac:dyDescent="0.25">
      <c r="A581" s="288" t="s">
        <v>2607</v>
      </c>
      <c r="B581" s="305" t="s">
        <v>560</v>
      </c>
      <c r="C581" s="260" t="s">
        <v>35</v>
      </c>
      <c r="D581" s="270" t="s">
        <v>35</v>
      </c>
      <c r="E581" s="306"/>
      <c r="F581" s="309" t="str">
        <f t="shared" ref="F581:F598" si="39">IF($C$598=0,"",IF(C581="[for completion]","",IF(C581="","",C581/$C$598)))</f>
        <v/>
      </c>
      <c r="G581" s="309" t="str">
        <f t="shared" ref="G581:G598" si="40">IF($D$598=0,"",IF(D581="[for completion]","",IF(D581="","",D581/$D$598)))</f>
        <v/>
      </c>
    </row>
    <row r="582" spans="1:7" x14ac:dyDescent="0.25">
      <c r="A582" s="288" t="s">
        <v>2608</v>
      </c>
      <c r="B582" s="305" t="s">
        <v>560</v>
      </c>
      <c r="C582" s="260" t="s">
        <v>35</v>
      </c>
      <c r="D582" s="270" t="s">
        <v>35</v>
      </c>
      <c r="E582" s="306"/>
      <c r="F582" s="309" t="str">
        <f t="shared" si="39"/>
        <v/>
      </c>
      <c r="G582" s="309" t="str">
        <f t="shared" si="40"/>
        <v/>
      </c>
    </row>
    <row r="583" spans="1:7" x14ac:dyDescent="0.25">
      <c r="A583" s="288" t="s">
        <v>2609</v>
      </c>
      <c r="B583" s="305" t="s">
        <v>560</v>
      </c>
      <c r="C583" s="260" t="s">
        <v>35</v>
      </c>
      <c r="D583" s="270" t="s">
        <v>35</v>
      </c>
      <c r="E583" s="306"/>
      <c r="F583" s="309" t="str">
        <f t="shared" si="39"/>
        <v/>
      </c>
      <c r="G583" s="309" t="str">
        <f t="shared" si="40"/>
        <v/>
      </c>
    </row>
    <row r="584" spans="1:7" x14ac:dyDescent="0.25">
      <c r="A584" s="288" t="s">
        <v>2610</v>
      </c>
      <c r="B584" s="305" t="s">
        <v>560</v>
      </c>
      <c r="C584" s="260" t="s">
        <v>35</v>
      </c>
      <c r="D584" s="270" t="s">
        <v>35</v>
      </c>
      <c r="E584" s="306"/>
      <c r="F584" s="309" t="str">
        <f t="shared" si="39"/>
        <v/>
      </c>
      <c r="G584" s="309" t="str">
        <f t="shared" si="40"/>
        <v/>
      </c>
    </row>
    <row r="585" spans="1:7" x14ac:dyDescent="0.25">
      <c r="A585" s="288" t="s">
        <v>2611</v>
      </c>
      <c r="B585" s="305" t="s">
        <v>560</v>
      </c>
      <c r="C585" s="260" t="s">
        <v>35</v>
      </c>
      <c r="D585" s="270" t="s">
        <v>35</v>
      </c>
      <c r="E585" s="306"/>
      <c r="F585" s="309" t="str">
        <f t="shared" si="39"/>
        <v/>
      </c>
      <c r="G585" s="309" t="str">
        <f t="shared" si="40"/>
        <v/>
      </c>
    </row>
    <row r="586" spans="1:7" x14ac:dyDescent="0.25">
      <c r="A586" s="288" t="s">
        <v>2612</v>
      </c>
      <c r="B586" s="305" t="s">
        <v>560</v>
      </c>
      <c r="C586" s="260" t="s">
        <v>35</v>
      </c>
      <c r="D586" s="270" t="s">
        <v>35</v>
      </c>
      <c r="E586" s="306"/>
      <c r="F586" s="309" t="str">
        <f t="shared" si="39"/>
        <v/>
      </c>
      <c r="G586" s="309" t="str">
        <f t="shared" si="40"/>
        <v/>
      </c>
    </row>
    <row r="587" spans="1:7" x14ac:dyDescent="0.25">
      <c r="A587" s="288" t="s">
        <v>2613</v>
      </c>
      <c r="B587" s="305" t="s">
        <v>560</v>
      </c>
      <c r="C587" s="260" t="s">
        <v>35</v>
      </c>
      <c r="D587" s="270" t="s">
        <v>35</v>
      </c>
      <c r="E587" s="306"/>
      <c r="F587" s="309" t="str">
        <f t="shared" si="39"/>
        <v/>
      </c>
      <c r="G587" s="309" t="str">
        <f t="shared" si="40"/>
        <v/>
      </c>
    </row>
    <row r="588" spans="1:7" x14ac:dyDescent="0.25">
      <c r="A588" s="288" t="s">
        <v>2614</v>
      </c>
      <c r="B588" s="305" t="s">
        <v>560</v>
      </c>
      <c r="C588" s="260" t="s">
        <v>35</v>
      </c>
      <c r="D588" s="270" t="s">
        <v>35</v>
      </c>
      <c r="E588" s="306"/>
      <c r="F588" s="309" t="str">
        <f t="shared" si="39"/>
        <v/>
      </c>
      <c r="G588" s="309" t="str">
        <f t="shared" si="40"/>
        <v/>
      </c>
    </row>
    <row r="589" spans="1:7" x14ac:dyDescent="0.25">
      <c r="A589" s="288" t="s">
        <v>2615</v>
      </c>
      <c r="B589" s="305" t="s">
        <v>560</v>
      </c>
      <c r="C589" s="260" t="s">
        <v>35</v>
      </c>
      <c r="D589" s="270" t="s">
        <v>35</v>
      </c>
      <c r="E589" s="306"/>
      <c r="F589" s="309" t="str">
        <f t="shared" si="39"/>
        <v/>
      </c>
      <c r="G589" s="309" t="str">
        <f t="shared" si="40"/>
        <v/>
      </c>
    </row>
    <row r="590" spans="1:7" x14ac:dyDescent="0.25">
      <c r="A590" s="288" t="s">
        <v>2616</v>
      </c>
      <c r="B590" s="305" t="s">
        <v>560</v>
      </c>
      <c r="C590" s="260" t="s">
        <v>35</v>
      </c>
      <c r="D590" s="313" t="s">
        <v>35</v>
      </c>
      <c r="E590" s="306"/>
      <c r="F590" s="309" t="str">
        <f t="shared" si="39"/>
        <v/>
      </c>
      <c r="G590" s="309" t="str">
        <f t="shared" si="40"/>
        <v/>
      </c>
    </row>
    <row r="591" spans="1:7" x14ac:dyDescent="0.25">
      <c r="A591" s="288" t="s">
        <v>2617</v>
      </c>
      <c r="B591" s="305" t="s">
        <v>560</v>
      </c>
      <c r="C591" s="260" t="s">
        <v>35</v>
      </c>
      <c r="D591" s="270" t="s">
        <v>35</v>
      </c>
      <c r="E591" s="306"/>
      <c r="F591" s="309" t="str">
        <f t="shared" si="39"/>
        <v/>
      </c>
      <c r="G591" s="309" t="str">
        <f t="shared" si="40"/>
        <v/>
      </c>
    </row>
    <row r="592" spans="1:7" x14ac:dyDescent="0.25">
      <c r="A592" s="288" t="s">
        <v>2618</v>
      </c>
      <c r="B592" s="305" t="s">
        <v>560</v>
      </c>
      <c r="C592" s="260" t="s">
        <v>35</v>
      </c>
      <c r="D592" s="270" t="s">
        <v>35</v>
      </c>
      <c r="E592" s="306"/>
      <c r="F592" s="309" t="str">
        <f t="shared" si="39"/>
        <v/>
      </c>
      <c r="G592" s="309" t="str">
        <f t="shared" si="40"/>
        <v/>
      </c>
    </row>
    <row r="593" spans="1:7" x14ac:dyDescent="0.25">
      <c r="A593" s="288" t="s">
        <v>2619</v>
      </c>
      <c r="B593" s="305" t="s">
        <v>560</v>
      </c>
      <c r="C593" s="260" t="s">
        <v>35</v>
      </c>
      <c r="D593" s="270" t="s">
        <v>35</v>
      </c>
      <c r="E593" s="306"/>
      <c r="F593" s="309" t="str">
        <f t="shared" si="39"/>
        <v/>
      </c>
      <c r="G593" s="309" t="str">
        <f t="shared" si="40"/>
        <v/>
      </c>
    </row>
    <row r="594" spans="1:7" x14ac:dyDescent="0.25">
      <c r="A594" s="288" t="s">
        <v>2620</v>
      </c>
      <c r="B594" s="305" t="s">
        <v>560</v>
      </c>
      <c r="C594" s="260" t="s">
        <v>35</v>
      </c>
      <c r="D594" s="270" t="s">
        <v>35</v>
      </c>
      <c r="E594" s="306"/>
      <c r="F594" s="309" t="str">
        <f t="shared" si="39"/>
        <v/>
      </c>
      <c r="G594" s="309" t="str">
        <f t="shared" si="40"/>
        <v/>
      </c>
    </row>
    <row r="595" spans="1:7" x14ac:dyDescent="0.25">
      <c r="A595" s="288" t="s">
        <v>2621</v>
      </c>
      <c r="B595" s="305" t="s">
        <v>560</v>
      </c>
      <c r="C595" s="260" t="s">
        <v>35</v>
      </c>
      <c r="D595" s="270" t="s">
        <v>35</v>
      </c>
      <c r="E595" s="306"/>
      <c r="F595" s="309" t="str">
        <f t="shared" si="39"/>
        <v/>
      </c>
      <c r="G595" s="309" t="str">
        <f t="shared" si="40"/>
        <v/>
      </c>
    </row>
    <row r="596" spans="1:7" x14ac:dyDescent="0.25">
      <c r="A596" s="288" t="s">
        <v>2622</v>
      </c>
      <c r="B596" s="305" t="s">
        <v>560</v>
      </c>
      <c r="C596" s="260" t="s">
        <v>35</v>
      </c>
      <c r="D596" s="270" t="s">
        <v>35</v>
      </c>
      <c r="E596" s="306"/>
      <c r="F596" s="309" t="str">
        <f t="shared" si="39"/>
        <v/>
      </c>
      <c r="G596" s="309" t="str">
        <f t="shared" si="40"/>
        <v/>
      </c>
    </row>
    <row r="597" spans="1:7" x14ac:dyDescent="0.25">
      <c r="A597" s="288" t="s">
        <v>2623</v>
      </c>
      <c r="B597" s="305" t="s">
        <v>2015</v>
      </c>
      <c r="C597" s="260" t="s">
        <v>35</v>
      </c>
      <c r="D597" s="270" t="s">
        <v>35</v>
      </c>
      <c r="E597" s="306"/>
      <c r="F597" s="309" t="str">
        <f t="shared" si="39"/>
        <v/>
      </c>
      <c r="G597" s="309" t="str">
        <f t="shared" si="40"/>
        <v/>
      </c>
    </row>
    <row r="598" spans="1:7" x14ac:dyDescent="0.25">
      <c r="A598" s="288" t="s">
        <v>2624</v>
      </c>
      <c r="B598" s="305" t="s">
        <v>100</v>
      </c>
      <c r="C598" s="260">
        <f>SUM(C580:C597)</f>
        <v>0</v>
      </c>
      <c r="D598" s="270">
        <f>SUM(D580:D597)</f>
        <v>0</v>
      </c>
      <c r="E598" s="306"/>
      <c r="F598" s="309" t="str">
        <f t="shared" si="39"/>
        <v/>
      </c>
      <c r="G598" s="309" t="str">
        <f t="shared" si="40"/>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7" t="s">
        <v>768</v>
      </c>
      <c r="B1" s="147"/>
      <c r="C1" s="24"/>
      <c r="D1" s="24"/>
      <c r="E1" s="24"/>
      <c r="F1" s="303" t="s">
        <v>2300</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769</v>
      </c>
      <c r="C5" s="30"/>
      <c r="E5" s="32"/>
      <c r="F5" s="32"/>
      <c r="H5"/>
      <c r="L5" s="24"/>
      <c r="M5" s="24"/>
    </row>
    <row r="6" spans="1:14" ht="15.75" thickBot="1" x14ac:dyDescent="0.3">
      <c r="B6" s="35" t="s">
        <v>770</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770</v>
      </c>
      <c r="C8" s="38"/>
      <c r="D8" s="38"/>
      <c r="E8" s="38"/>
      <c r="F8" s="38"/>
      <c r="G8" s="39"/>
      <c r="H8"/>
      <c r="I8" s="43"/>
      <c r="J8" s="32"/>
      <c r="K8" s="32"/>
      <c r="L8" s="32"/>
      <c r="M8" s="32"/>
    </row>
    <row r="9" spans="1:14" ht="15" customHeight="1" x14ac:dyDescent="0.25">
      <c r="A9" s="45"/>
      <c r="B9" s="46" t="s">
        <v>771</v>
      </c>
      <c r="C9" s="45"/>
      <c r="D9" s="45"/>
      <c r="E9" s="45"/>
      <c r="F9" s="48"/>
      <c r="G9" s="48"/>
      <c r="H9"/>
      <c r="I9" s="43"/>
      <c r="J9" s="40"/>
      <c r="K9" s="40"/>
      <c r="L9" s="40"/>
      <c r="M9" s="59"/>
      <c r="N9" s="59"/>
    </row>
    <row r="10" spans="1:14" x14ac:dyDescent="0.25">
      <c r="A10" s="26" t="s">
        <v>772</v>
      </c>
      <c r="B10" s="26" t="s">
        <v>773</v>
      </c>
      <c r="C10" s="151" t="s">
        <v>35</v>
      </c>
      <c r="E10" s="43"/>
      <c r="F10" s="43"/>
      <c r="H10"/>
      <c r="I10" s="43"/>
      <c r="L10" s="43"/>
      <c r="M10" s="43"/>
    </row>
    <row r="11" spans="1:14" outlineLevel="1" x14ac:dyDescent="0.25">
      <c r="A11" s="26" t="s">
        <v>774</v>
      </c>
      <c r="B11" s="55" t="s">
        <v>461</v>
      </c>
      <c r="C11" s="151"/>
      <c r="E11" s="43"/>
      <c r="F11" s="43"/>
      <c r="H11"/>
      <c r="I11" s="43"/>
      <c r="L11" s="43"/>
      <c r="M11" s="43"/>
    </row>
    <row r="12" spans="1:14" outlineLevel="1" x14ac:dyDescent="0.25">
      <c r="A12" s="26" t="s">
        <v>775</v>
      </c>
      <c r="B12" s="55" t="s">
        <v>463</v>
      </c>
      <c r="C12" s="151"/>
      <c r="E12" s="43"/>
      <c r="F12" s="43"/>
      <c r="H12"/>
      <c r="I12" s="43"/>
      <c r="L12" s="43"/>
      <c r="M12" s="43"/>
    </row>
    <row r="13" spans="1:14" outlineLevel="1" x14ac:dyDescent="0.25">
      <c r="A13" s="26" t="s">
        <v>776</v>
      </c>
      <c r="E13" s="43"/>
      <c r="F13" s="43"/>
      <c r="H13"/>
      <c r="I13" s="43"/>
      <c r="L13" s="43"/>
      <c r="M13" s="43"/>
    </row>
    <row r="14" spans="1:14" outlineLevel="1" x14ac:dyDescent="0.25">
      <c r="A14" s="26" t="s">
        <v>777</v>
      </c>
      <c r="E14" s="43"/>
      <c r="F14" s="43"/>
      <c r="H14"/>
      <c r="I14" s="43"/>
      <c r="L14" s="43"/>
      <c r="M14" s="43"/>
    </row>
    <row r="15" spans="1:14" outlineLevel="1" x14ac:dyDescent="0.25">
      <c r="A15" s="26" t="s">
        <v>778</v>
      </c>
      <c r="E15" s="43"/>
      <c r="F15" s="43"/>
      <c r="H15"/>
      <c r="I15" s="43"/>
      <c r="L15" s="43"/>
      <c r="M15" s="43"/>
    </row>
    <row r="16" spans="1:14" outlineLevel="1" x14ac:dyDescent="0.25">
      <c r="A16" s="26" t="s">
        <v>779</v>
      </c>
      <c r="E16" s="43"/>
      <c r="F16" s="43"/>
      <c r="H16"/>
      <c r="I16" s="43"/>
      <c r="L16" s="43"/>
      <c r="M16" s="43"/>
    </row>
    <row r="17" spans="1:14" outlineLevel="1" x14ac:dyDescent="0.25">
      <c r="A17" s="26" t="s">
        <v>780</v>
      </c>
      <c r="E17" s="43"/>
      <c r="F17" s="43"/>
      <c r="H17"/>
      <c r="I17" s="43"/>
      <c r="L17" s="43"/>
      <c r="M17" s="43"/>
    </row>
    <row r="18" spans="1:14" x14ac:dyDescent="0.25">
      <c r="A18" s="45"/>
      <c r="B18" s="45" t="s">
        <v>781</v>
      </c>
      <c r="C18" s="45" t="s">
        <v>638</v>
      </c>
      <c r="D18" s="45" t="s">
        <v>782</v>
      </c>
      <c r="E18" s="45"/>
      <c r="F18" s="45" t="s">
        <v>783</v>
      </c>
      <c r="G18" s="45" t="s">
        <v>784</v>
      </c>
      <c r="H18"/>
      <c r="I18" s="76"/>
      <c r="J18" s="40"/>
      <c r="K18" s="40"/>
      <c r="L18" s="32"/>
      <c r="M18" s="40"/>
      <c r="N18" s="40"/>
    </row>
    <row r="19" spans="1:14" x14ac:dyDescent="0.25">
      <c r="A19" s="26" t="s">
        <v>785</v>
      </c>
      <c r="B19" s="26" t="s">
        <v>786</v>
      </c>
      <c r="C19" s="150" t="s">
        <v>35</v>
      </c>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643</v>
      </c>
      <c r="C21" s="40"/>
      <c r="D21" s="40"/>
      <c r="E21" s="40"/>
      <c r="F21" s="59"/>
      <c r="G21" s="59"/>
      <c r="H21"/>
      <c r="I21" s="43"/>
      <c r="J21" s="40"/>
      <c r="K21" s="40"/>
      <c r="L21" s="40"/>
      <c r="M21" s="59"/>
      <c r="N21" s="59"/>
    </row>
    <row r="22" spans="1:14" x14ac:dyDescent="0.25">
      <c r="A22" s="26" t="s">
        <v>787</v>
      </c>
      <c r="B22" s="43" t="s">
        <v>560</v>
      </c>
      <c r="C22" s="150" t="s">
        <v>35</v>
      </c>
      <c r="D22" s="151" t="s">
        <v>35</v>
      </c>
      <c r="E22" s="43"/>
      <c r="F22" s="157" t="str">
        <f>IF($C$37=0,"",IF(C22="[for completion]","",C22/$C$37))</f>
        <v/>
      </c>
      <c r="G22" s="157" t="str">
        <f>IF($D$37=0,"",IF(D22="[for completion]","",D22/$D$37))</f>
        <v/>
      </c>
      <c r="H22"/>
      <c r="I22" s="43"/>
      <c r="L22" s="43"/>
      <c r="M22" s="52"/>
      <c r="N22" s="52"/>
    </row>
    <row r="23" spans="1:14" x14ac:dyDescent="0.25">
      <c r="A23" s="26" t="s">
        <v>788</v>
      </c>
      <c r="B23" s="43" t="s">
        <v>560</v>
      </c>
      <c r="C23" s="150" t="s">
        <v>35</v>
      </c>
      <c r="D23" s="151" t="s">
        <v>35</v>
      </c>
      <c r="E23" s="43"/>
      <c r="F23" s="157" t="str">
        <f t="shared" ref="F23:F36" si="0">IF($C$37=0,"",IF(C23="[for completion]","",C23/$C$37))</f>
        <v/>
      </c>
      <c r="G23" s="157" t="str">
        <f t="shared" ref="G23:G36" si="1">IF($D$37=0,"",IF(D23="[for completion]","",D23/$D$37))</f>
        <v/>
      </c>
      <c r="H23"/>
      <c r="I23" s="43"/>
      <c r="L23" s="43"/>
      <c r="M23" s="52"/>
      <c r="N23" s="52"/>
    </row>
    <row r="24" spans="1:14" x14ac:dyDescent="0.25">
      <c r="A24" s="26" t="s">
        <v>789</v>
      </c>
      <c r="B24" s="43" t="s">
        <v>560</v>
      </c>
      <c r="C24" s="150" t="s">
        <v>35</v>
      </c>
      <c r="D24" s="151" t="s">
        <v>35</v>
      </c>
      <c r="F24" s="157" t="str">
        <f t="shared" si="0"/>
        <v/>
      </c>
      <c r="G24" s="157" t="str">
        <f t="shared" si="1"/>
        <v/>
      </c>
      <c r="H24"/>
      <c r="I24" s="43"/>
      <c r="M24" s="52"/>
      <c r="N24" s="52"/>
    </row>
    <row r="25" spans="1:14" x14ac:dyDescent="0.25">
      <c r="A25" s="26" t="s">
        <v>790</v>
      </c>
      <c r="B25" s="43" t="s">
        <v>560</v>
      </c>
      <c r="C25" s="150" t="s">
        <v>35</v>
      </c>
      <c r="D25" s="151" t="s">
        <v>35</v>
      </c>
      <c r="E25" s="63"/>
      <c r="F25" s="157" t="str">
        <f t="shared" si="0"/>
        <v/>
      </c>
      <c r="G25" s="157" t="str">
        <f t="shared" si="1"/>
        <v/>
      </c>
      <c r="H25"/>
      <c r="I25" s="43"/>
      <c r="L25" s="63"/>
      <c r="M25" s="52"/>
      <c r="N25" s="52"/>
    </row>
    <row r="26" spans="1:14" x14ac:dyDescent="0.25">
      <c r="A26" s="26" t="s">
        <v>791</v>
      </c>
      <c r="B26" s="43" t="s">
        <v>560</v>
      </c>
      <c r="C26" s="150" t="s">
        <v>35</v>
      </c>
      <c r="D26" s="151" t="s">
        <v>35</v>
      </c>
      <c r="E26" s="63"/>
      <c r="F26" s="157" t="str">
        <f t="shared" si="0"/>
        <v/>
      </c>
      <c r="G26" s="157" t="str">
        <f t="shared" si="1"/>
        <v/>
      </c>
      <c r="H26"/>
      <c r="I26" s="43"/>
      <c r="L26" s="63"/>
      <c r="M26" s="52"/>
      <c r="N26" s="52"/>
    </row>
    <row r="27" spans="1:14" x14ac:dyDescent="0.25">
      <c r="A27" s="26" t="s">
        <v>792</v>
      </c>
      <c r="B27" s="43" t="s">
        <v>560</v>
      </c>
      <c r="C27" s="150" t="s">
        <v>35</v>
      </c>
      <c r="D27" s="151" t="s">
        <v>35</v>
      </c>
      <c r="E27" s="63"/>
      <c r="F27" s="157" t="str">
        <f t="shared" si="0"/>
        <v/>
      </c>
      <c r="G27" s="157" t="str">
        <f t="shared" si="1"/>
        <v/>
      </c>
      <c r="H27"/>
      <c r="I27" s="43"/>
      <c r="L27" s="63"/>
      <c r="M27" s="52"/>
      <c r="N27" s="52"/>
    </row>
    <row r="28" spans="1:14" x14ac:dyDescent="0.25">
      <c r="A28" s="26" t="s">
        <v>793</v>
      </c>
      <c r="B28" s="43" t="s">
        <v>560</v>
      </c>
      <c r="C28" s="150" t="s">
        <v>35</v>
      </c>
      <c r="D28" s="151" t="s">
        <v>35</v>
      </c>
      <c r="E28" s="63"/>
      <c r="F28" s="157" t="str">
        <f t="shared" si="0"/>
        <v/>
      </c>
      <c r="G28" s="157" t="str">
        <f t="shared" si="1"/>
        <v/>
      </c>
      <c r="H28"/>
      <c r="I28" s="43"/>
      <c r="L28" s="63"/>
      <c r="M28" s="52"/>
      <c r="N28" s="52"/>
    </row>
    <row r="29" spans="1:14" x14ac:dyDescent="0.25">
      <c r="A29" s="26" t="s">
        <v>794</v>
      </c>
      <c r="B29" s="43" t="s">
        <v>560</v>
      </c>
      <c r="C29" s="150" t="s">
        <v>35</v>
      </c>
      <c r="D29" s="151" t="s">
        <v>35</v>
      </c>
      <c r="E29" s="63"/>
      <c r="F29" s="157" t="str">
        <f t="shared" si="0"/>
        <v/>
      </c>
      <c r="G29" s="157" t="str">
        <f t="shared" si="1"/>
        <v/>
      </c>
      <c r="H29"/>
      <c r="I29" s="43"/>
      <c r="L29" s="63"/>
      <c r="M29" s="52"/>
      <c r="N29" s="52"/>
    </row>
    <row r="30" spans="1:14" x14ac:dyDescent="0.25">
      <c r="A30" s="26" t="s">
        <v>795</v>
      </c>
      <c r="B30" s="43" t="s">
        <v>560</v>
      </c>
      <c r="C30" s="150" t="s">
        <v>35</v>
      </c>
      <c r="D30" s="151" t="s">
        <v>35</v>
      </c>
      <c r="E30" s="63"/>
      <c r="F30" s="157" t="str">
        <f t="shared" si="0"/>
        <v/>
      </c>
      <c r="G30" s="157" t="str">
        <f t="shared" si="1"/>
        <v/>
      </c>
      <c r="H30"/>
      <c r="I30" s="43"/>
      <c r="L30" s="63"/>
      <c r="M30" s="52"/>
      <c r="N30" s="52"/>
    </row>
    <row r="31" spans="1:14" x14ac:dyDescent="0.25">
      <c r="A31" s="26" t="s">
        <v>796</v>
      </c>
      <c r="B31" s="43" t="s">
        <v>560</v>
      </c>
      <c r="C31" s="150" t="s">
        <v>35</v>
      </c>
      <c r="D31" s="151" t="s">
        <v>35</v>
      </c>
      <c r="E31" s="63"/>
      <c r="F31" s="157" t="str">
        <f t="shared" si="0"/>
        <v/>
      </c>
      <c r="G31" s="157" t="str">
        <f t="shared" si="1"/>
        <v/>
      </c>
      <c r="H31"/>
      <c r="I31" s="43"/>
      <c r="L31" s="63"/>
      <c r="M31" s="52"/>
      <c r="N31" s="52"/>
    </row>
    <row r="32" spans="1:14" x14ac:dyDescent="0.25">
      <c r="A32" s="26" t="s">
        <v>797</v>
      </c>
      <c r="B32" s="43" t="s">
        <v>560</v>
      </c>
      <c r="C32" s="150" t="s">
        <v>35</v>
      </c>
      <c r="D32" s="151" t="s">
        <v>35</v>
      </c>
      <c r="E32" s="63"/>
      <c r="F32" s="157" t="str">
        <f t="shared" si="0"/>
        <v/>
      </c>
      <c r="G32" s="157" t="str">
        <f t="shared" si="1"/>
        <v/>
      </c>
      <c r="H32"/>
      <c r="I32" s="43"/>
      <c r="L32" s="63"/>
      <c r="M32" s="52"/>
      <c r="N32" s="52"/>
    </row>
    <row r="33" spans="1:14" x14ac:dyDescent="0.25">
      <c r="A33" s="26" t="s">
        <v>798</v>
      </c>
      <c r="B33" s="43" t="s">
        <v>560</v>
      </c>
      <c r="C33" s="150" t="s">
        <v>35</v>
      </c>
      <c r="D33" s="151" t="s">
        <v>35</v>
      </c>
      <c r="E33" s="63"/>
      <c r="F33" s="157" t="str">
        <f t="shared" si="0"/>
        <v/>
      </c>
      <c r="G33" s="157" t="str">
        <f t="shared" si="1"/>
        <v/>
      </c>
      <c r="H33"/>
      <c r="I33" s="43"/>
      <c r="L33" s="63"/>
      <c r="M33" s="52"/>
      <c r="N33" s="52"/>
    </row>
    <row r="34" spans="1:14" x14ac:dyDescent="0.25">
      <c r="A34" s="26" t="s">
        <v>799</v>
      </c>
      <c r="B34" s="43" t="s">
        <v>560</v>
      </c>
      <c r="C34" s="150" t="s">
        <v>35</v>
      </c>
      <c r="D34" s="151" t="s">
        <v>35</v>
      </c>
      <c r="E34" s="63"/>
      <c r="F34" s="157" t="str">
        <f t="shared" si="0"/>
        <v/>
      </c>
      <c r="G34" s="157" t="str">
        <f t="shared" si="1"/>
        <v/>
      </c>
      <c r="H34"/>
      <c r="I34" s="43"/>
      <c r="L34" s="63"/>
      <c r="M34" s="52"/>
      <c r="N34" s="52"/>
    </row>
    <row r="35" spans="1:14" x14ac:dyDescent="0.25">
      <c r="A35" s="26" t="s">
        <v>800</v>
      </c>
      <c r="B35" s="43" t="s">
        <v>560</v>
      </c>
      <c r="C35" s="150" t="s">
        <v>35</v>
      </c>
      <c r="D35" s="151" t="s">
        <v>35</v>
      </c>
      <c r="E35" s="63"/>
      <c r="F35" s="157" t="str">
        <f t="shared" si="0"/>
        <v/>
      </c>
      <c r="G35" s="157" t="str">
        <f t="shared" si="1"/>
        <v/>
      </c>
      <c r="H35"/>
      <c r="I35" s="43"/>
      <c r="L35" s="63"/>
      <c r="M35" s="52"/>
      <c r="N35" s="52"/>
    </row>
    <row r="36" spans="1:14" x14ac:dyDescent="0.25">
      <c r="A36" s="26" t="s">
        <v>801</v>
      </c>
      <c r="B36" s="43" t="s">
        <v>560</v>
      </c>
      <c r="C36" s="150" t="s">
        <v>35</v>
      </c>
      <c r="D36" s="151" t="s">
        <v>35</v>
      </c>
      <c r="E36" s="63"/>
      <c r="F36" s="157" t="str">
        <f t="shared" si="0"/>
        <v/>
      </c>
      <c r="G36" s="157" t="str">
        <f t="shared" si="1"/>
        <v/>
      </c>
      <c r="H36"/>
      <c r="I36" s="43"/>
      <c r="L36" s="63"/>
      <c r="M36" s="52"/>
      <c r="N36" s="52"/>
    </row>
    <row r="37" spans="1:14" x14ac:dyDescent="0.25">
      <c r="A37" s="26" t="s">
        <v>802</v>
      </c>
      <c r="B37" s="53" t="s">
        <v>100</v>
      </c>
      <c r="C37" s="152">
        <f>SUM(C22:C36)</f>
        <v>0</v>
      </c>
      <c r="D37" s="51">
        <f>SUM(D22:D36)</f>
        <v>0</v>
      </c>
      <c r="E37" s="63"/>
      <c r="F37" s="158">
        <f>SUM(F22:F36)</f>
        <v>0</v>
      </c>
      <c r="G37" s="158">
        <f>SUM(G22:G36)</f>
        <v>0</v>
      </c>
      <c r="H37"/>
      <c r="I37" s="53"/>
      <c r="J37" s="43"/>
      <c r="K37" s="43"/>
      <c r="L37" s="63"/>
      <c r="M37" s="54"/>
      <c r="N37" s="54"/>
    </row>
    <row r="38" spans="1:14" x14ac:dyDescent="0.25">
      <c r="A38" s="45"/>
      <c r="B38" s="46" t="s">
        <v>803</v>
      </c>
      <c r="C38" s="45" t="s">
        <v>65</v>
      </c>
      <c r="D38" s="45"/>
      <c r="E38" s="47"/>
      <c r="F38" s="45" t="s">
        <v>783</v>
      </c>
      <c r="G38" s="45"/>
      <c r="H38"/>
      <c r="I38" s="76"/>
      <c r="J38" s="40"/>
      <c r="K38" s="40"/>
      <c r="L38" s="32"/>
      <c r="M38" s="40"/>
      <c r="N38" s="40"/>
    </row>
    <row r="39" spans="1:14" x14ac:dyDescent="0.25">
      <c r="A39" s="26" t="s">
        <v>804</v>
      </c>
      <c r="B39" s="43" t="s">
        <v>805</v>
      </c>
      <c r="C39" s="150" t="s">
        <v>35</v>
      </c>
      <c r="E39" s="78"/>
      <c r="F39" s="157" t="str">
        <f>IF($C$42=0,"",IF(C39="[for completion]","",C39/$C$42))</f>
        <v/>
      </c>
      <c r="G39" s="51"/>
      <c r="H39"/>
      <c r="I39" s="43"/>
      <c r="L39" s="78"/>
      <c r="M39" s="52"/>
      <c r="N39" s="51"/>
    </row>
    <row r="40" spans="1:14" x14ac:dyDescent="0.25">
      <c r="A40" s="26" t="s">
        <v>806</v>
      </c>
      <c r="B40" s="43" t="s">
        <v>807</v>
      </c>
      <c r="C40" s="150" t="s">
        <v>35</v>
      </c>
      <c r="E40" s="78"/>
      <c r="F40" s="157" t="str">
        <f>IF($C$42=0,"",IF(C40="[for completion]","",C40/$C$42))</f>
        <v/>
      </c>
      <c r="G40" s="51"/>
      <c r="H40"/>
      <c r="I40" s="43"/>
      <c r="L40" s="78"/>
      <c r="M40" s="52"/>
      <c r="N40" s="51"/>
    </row>
    <row r="41" spans="1:14" x14ac:dyDescent="0.25">
      <c r="A41" s="26" t="s">
        <v>808</v>
      </c>
      <c r="B41" s="43" t="s">
        <v>98</v>
      </c>
      <c r="C41" s="150" t="s">
        <v>35</v>
      </c>
      <c r="E41" s="63"/>
      <c r="F41" s="157" t="str">
        <f>IF($C$42=0,"",IF(C41="[for completion]","",C41/$C$42))</f>
        <v/>
      </c>
      <c r="G41" s="51"/>
      <c r="H41"/>
      <c r="I41" s="43"/>
      <c r="L41" s="63"/>
      <c r="M41" s="52"/>
      <c r="N41" s="51"/>
    </row>
    <row r="42" spans="1:14" x14ac:dyDescent="0.25">
      <c r="A42" s="26" t="s">
        <v>809</v>
      </c>
      <c r="B42" s="53" t="s">
        <v>100</v>
      </c>
      <c r="C42" s="152">
        <f>SUM(C39:C41)</f>
        <v>0</v>
      </c>
      <c r="D42" s="43"/>
      <c r="E42" s="63"/>
      <c r="F42" s="158">
        <f>SUM(F39:F41)</f>
        <v>0</v>
      </c>
      <c r="G42" s="51"/>
      <c r="H42"/>
      <c r="I42" s="43"/>
      <c r="L42" s="63"/>
      <c r="M42" s="52"/>
      <c r="N42" s="51"/>
    </row>
    <row r="43" spans="1:14" outlineLevel="1" x14ac:dyDescent="0.25">
      <c r="A43" s="26" t="s">
        <v>810</v>
      </c>
      <c r="B43" s="53"/>
      <c r="C43" s="43"/>
      <c r="D43" s="43"/>
      <c r="E43" s="63"/>
      <c r="F43" s="54"/>
      <c r="G43" s="51"/>
      <c r="H43"/>
      <c r="I43" s="43"/>
      <c r="L43" s="63"/>
      <c r="M43" s="52"/>
      <c r="N43" s="51"/>
    </row>
    <row r="44" spans="1:14" outlineLevel="1" x14ac:dyDescent="0.25">
      <c r="A44" s="26" t="s">
        <v>811</v>
      </c>
      <c r="B44" s="53"/>
      <c r="C44" s="43"/>
      <c r="D44" s="43"/>
      <c r="E44" s="63"/>
      <c r="F44" s="54"/>
      <c r="G44" s="51"/>
      <c r="H44"/>
      <c r="I44" s="43"/>
      <c r="L44" s="63"/>
      <c r="M44" s="52"/>
      <c r="N44" s="51"/>
    </row>
    <row r="45" spans="1:14" outlineLevel="1" x14ac:dyDescent="0.25">
      <c r="A45" s="26" t="s">
        <v>812</v>
      </c>
      <c r="B45" s="43"/>
      <c r="E45" s="63"/>
      <c r="F45" s="52"/>
      <c r="G45" s="51"/>
      <c r="H45"/>
      <c r="I45" s="43"/>
      <c r="L45" s="63"/>
      <c r="M45" s="52"/>
      <c r="N45" s="51"/>
    </row>
    <row r="46" spans="1:14" outlineLevel="1" x14ac:dyDescent="0.25">
      <c r="A46" s="26" t="s">
        <v>813</v>
      </c>
      <c r="B46" s="43"/>
      <c r="E46" s="63"/>
      <c r="F46" s="52"/>
      <c r="G46" s="51"/>
      <c r="H46"/>
      <c r="I46" s="43"/>
      <c r="L46" s="63"/>
      <c r="M46" s="52"/>
      <c r="N46" s="51"/>
    </row>
    <row r="47" spans="1:14" outlineLevel="1" x14ac:dyDescent="0.25">
      <c r="A47" s="26" t="s">
        <v>814</v>
      </c>
      <c r="B47" s="43"/>
      <c r="E47" s="63"/>
      <c r="F47" s="52"/>
      <c r="G47" s="51"/>
      <c r="H47"/>
      <c r="I47" s="43"/>
      <c r="L47" s="63"/>
      <c r="M47" s="52"/>
      <c r="N47" s="51"/>
    </row>
    <row r="48" spans="1:14" ht="15" customHeight="1" x14ac:dyDescent="0.25">
      <c r="A48" s="45"/>
      <c r="B48" s="46" t="s">
        <v>477</v>
      </c>
      <c r="C48" s="45" t="s">
        <v>783</v>
      </c>
      <c r="D48" s="45"/>
      <c r="E48" s="47"/>
      <c r="F48" s="48"/>
      <c r="G48" s="48"/>
      <c r="H48"/>
      <c r="I48" s="76"/>
      <c r="J48" s="40"/>
      <c r="K48" s="40"/>
      <c r="L48" s="32"/>
      <c r="M48" s="59"/>
      <c r="N48" s="59"/>
    </row>
    <row r="49" spans="1:14" x14ac:dyDescent="0.25">
      <c r="A49" s="26" t="s">
        <v>815</v>
      </c>
      <c r="B49" s="75" t="s">
        <v>479</v>
      </c>
      <c r="C49" s="144">
        <f>SUM(C50:C76)</f>
        <v>0</v>
      </c>
      <c r="G49" s="26"/>
      <c r="H49"/>
      <c r="I49" s="32"/>
      <c r="N49" s="26"/>
    </row>
    <row r="50" spans="1:14" x14ac:dyDescent="0.25">
      <c r="A50" s="26" t="s">
        <v>816</v>
      </c>
      <c r="B50" s="26" t="s">
        <v>481</v>
      </c>
      <c r="C50" s="144" t="s">
        <v>35</v>
      </c>
      <c r="G50" s="26"/>
      <c r="H50"/>
      <c r="N50" s="26"/>
    </row>
    <row r="51" spans="1:14" x14ac:dyDescent="0.25">
      <c r="A51" s="26" t="s">
        <v>817</v>
      </c>
      <c r="B51" s="26" t="s">
        <v>483</v>
      </c>
      <c r="C51" s="144" t="s">
        <v>35</v>
      </c>
      <c r="G51" s="26"/>
      <c r="H51"/>
      <c r="N51" s="26"/>
    </row>
    <row r="52" spans="1:14" x14ac:dyDescent="0.25">
      <c r="A52" s="26" t="s">
        <v>818</v>
      </c>
      <c r="B52" s="26" t="s">
        <v>485</v>
      </c>
      <c r="C52" s="144" t="s">
        <v>35</v>
      </c>
      <c r="G52" s="26"/>
      <c r="H52"/>
      <c r="N52" s="26"/>
    </row>
    <row r="53" spans="1:14" x14ac:dyDescent="0.25">
      <c r="A53" s="26" t="s">
        <v>819</v>
      </c>
      <c r="B53" s="26" t="s">
        <v>487</v>
      </c>
      <c r="C53" s="144" t="s">
        <v>35</v>
      </c>
      <c r="G53" s="26"/>
      <c r="H53"/>
      <c r="N53" s="26"/>
    </row>
    <row r="54" spans="1:14" x14ac:dyDescent="0.25">
      <c r="A54" s="26" t="s">
        <v>820</v>
      </c>
      <c r="B54" s="26" t="s">
        <v>489</v>
      </c>
      <c r="C54" s="144" t="s">
        <v>35</v>
      </c>
      <c r="G54" s="26"/>
      <c r="H54"/>
      <c r="N54" s="26"/>
    </row>
    <row r="55" spans="1:14" x14ac:dyDescent="0.25">
      <c r="A55" s="26" t="s">
        <v>821</v>
      </c>
      <c r="B55" s="26" t="s">
        <v>2276</v>
      </c>
      <c r="C55" s="144" t="s">
        <v>35</v>
      </c>
      <c r="G55" s="26"/>
      <c r="H55"/>
      <c r="N55" s="26"/>
    </row>
    <row r="56" spans="1:14" x14ac:dyDescent="0.25">
      <c r="A56" s="26" t="s">
        <v>822</v>
      </c>
      <c r="B56" s="26" t="s">
        <v>492</v>
      </c>
      <c r="C56" s="144" t="s">
        <v>35</v>
      </c>
      <c r="G56" s="26"/>
      <c r="H56"/>
      <c r="N56" s="26"/>
    </row>
    <row r="57" spans="1:14" x14ac:dyDescent="0.25">
      <c r="A57" s="26" t="s">
        <v>823</v>
      </c>
      <c r="B57" s="26" t="s">
        <v>494</v>
      </c>
      <c r="C57" s="144" t="s">
        <v>35</v>
      </c>
      <c r="G57" s="26"/>
      <c r="H57"/>
      <c r="N57" s="26"/>
    </row>
    <row r="58" spans="1:14" x14ac:dyDescent="0.25">
      <c r="A58" s="26" t="s">
        <v>824</v>
      </c>
      <c r="B58" s="26" t="s">
        <v>496</v>
      </c>
      <c r="C58" s="144" t="s">
        <v>35</v>
      </c>
      <c r="G58" s="26"/>
      <c r="H58"/>
      <c r="N58" s="26"/>
    </row>
    <row r="59" spans="1:14" x14ac:dyDescent="0.25">
      <c r="A59" s="26" t="s">
        <v>825</v>
      </c>
      <c r="B59" s="26" t="s">
        <v>498</v>
      </c>
      <c r="C59" s="144" t="s">
        <v>35</v>
      </c>
      <c r="G59" s="26"/>
      <c r="H59"/>
      <c r="N59" s="26"/>
    </row>
    <row r="60" spans="1:14" x14ac:dyDescent="0.25">
      <c r="A60" s="26" t="s">
        <v>826</v>
      </c>
      <c r="B60" s="26" t="s">
        <v>500</v>
      </c>
      <c r="C60" s="144" t="s">
        <v>35</v>
      </c>
      <c r="G60" s="26"/>
      <c r="H60"/>
      <c r="N60" s="26"/>
    </row>
    <row r="61" spans="1:14" x14ac:dyDescent="0.25">
      <c r="A61" s="26" t="s">
        <v>827</v>
      </c>
      <c r="B61" s="26" t="s">
        <v>502</v>
      </c>
      <c r="C61" s="144" t="s">
        <v>35</v>
      </c>
      <c r="G61" s="26"/>
      <c r="H61"/>
      <c r="N61" s="26"/>
    </row>
    <row r="62" spans="1:14" x14ac:dyDescent="0.25">
      <c r="A62" s="26" t="s">
        <v>828</v>
      </c>
      <c r="B62" s="26" t="s">
        <v>504</v>
      </c>
      <c r="C62" s="144" t="s">
        <v>35</v>
      </c>
      <c r="G62" s="26"/>
      <c r="H62"/>
      <c r="N62" s="26"/>
    </row>
    <row r="63" spans="1:14" x14ac:dyDescent="0.25">
      <c r="A63" s="26" t="s">
        <v>829</v>
      </c>
      <c r="B63" s="26" t="s">
        <v>506</v>
      </c>
      <c r="C63" s="144" t="s">
        <v>35</v>
      </c>
      <c r="G63" s="26"/>
      <c r="H63"/>
      <c r="N63" s="26"/>
    </row>
    <row r="64" spans="1:14" x14ac:dyDescent="0.25">
      <c r="A64" s="26" t="s">
        <v>830</v>
      </c>
      <c r="B64" s="26" t="s">
        <v>508</v>
      </c>
      <c r="C64" s="144" t="s">
        <v>35</v>
      </c>
      <c r="G64" s="26"/>
      <c r="H64"/>
      <c r="N64" s="26"/>
    </row>
    <row r="65" spans="1:14" x14ac:dyDescent="0.25">
      <c r="A65" s="26" t="s">
        <v>831</v>
      </c>
      <c r="B65" s="26" t="s">
        <v>3</v>
      </c>
      <c r="C65" s="144" t="s">
        <v>35</v>
      </c>
      <c r="G65" s="26"/>
      <c r="H65"/>
      <c r="N65" s="26"/>
    </row>
    <row r="66" spans="1:14" x14ac:dyDescent="0.25">
      <c r="A66" s="26" t="s">
        <v>832</v>
      </c>
      <c r="B66" s="26" t="s">
        <v>511</v>
      </c>
      <c r="C66" s="144" t="s">
        <v>35</v>
      </c>
      <c r="G66" s="26"/>
      <c r="H66"/>
      <c r="N66" s="26"/>
    </row>
    <row r="67" spans="1:14" x14ac:dyDescent="0.25">
      <c r="A67" s="26" t="s">
        <v>833</v>
      </c>
      <c r="B67" s="26" t="s">
        <v>513</v>
      </c>
      <c r="C67" s="144" t="s">
        <v>35</v>
      </c>
      <c r="G67" s="26"/>
      <c r="H67"/>
      <c r="N67" s="26"/>
    </row>
    <row r="68" spans="1:14" x14ac:dyDescent="0.25">
      <c r="A68" s="26" t="s">
        <v>834</v>
      </c>
      <c r="B68" s="26" t="s">
        <v>515</v>
      </c>
      <c r="C68" s="144" t="s">
        <v>35</v>
      </c>
      <c r="G68" s="26"/>
      <c r="H68"/>
      <c r="N68" s="26"/>
    </row>
    <row r="69" spans="1:14" x14ac:dyDescent="0.25">
      <c r="A69" s="234" t="s">
        <v>835</v>
      </c>
      <c r="B69" s="26" t="s">
        <v>517</v>
      </c>
      <c r="C69" s="144" t="s">
        <v>35</v>
      </c>
      <c r="G69" s="26"/>
      <c r="H69"/>
      <c r="N69" s="26"/>
    </row>
    <row r="70" spans="1:14" x14ac:dyDescent="0.25">
      <c r="A70" s="234" t="s">
        <v>836</v>
      </c>
      <c r="B70" s="26" t="s">
        <v>519</v>
      </c>
      <c r="C70" s="144" t="s">
        <v>35</v>
      </c>
      <c r="G70" s="26"/>
      <c r="H70"/>
      <c r="N70" s="26"/>
    </row>
    <row r="71" spans="1:14" x14ac:dyDescent="0.25">
      <c r="A71" s="234" t="s">
        <v>837</v>
      </c>
      <c r="B71" s="26" t="s">
        <v>521</v>
      </c>
      <c r="C71" s="144" t="s">
        <v>35</v>
      </c>
      <c r="G71" s="26"/>
      <c r="H71"/>
      <c r="N71" s="26"/>
    </row>
    <row r="72" spans="1:14" x14ac:dyDescent="0.25">
      <c r="A72" s="234" t="s">
        <v>838</v>
      </c>
      <c r="B72" s="26" t="s">
        <v>523</v>
      </c>
      <c r="C72" s="144" t="s">
        <v>35</v>
      </c>
      <c r="G72" s="26"/>
      <c r="H72"/>
      <c r="N72" s="26"/>
    </row>
    <row r="73" spans="1:14" x14ac:dyDescent="0.25">
      <c r="A73" s="234" t="s">
        <v>839</v>
      </c>
      <c r="B73" s="26" t="s">
        <v>525</v>
      </c>
      <c r="C73" s="144" t="s">
        <v>35</v>
      </c>
      <c r="G73" s="26"/>
      <c r="H73"/>
      <c r="N73" s="26"/>
    </row>
    <row r="74" spans="1:14" x14ac:dyDescent="0.25">
      <c r="A74" s="234" t="s">
        <v>840</v>
      </c>
      <c r="B74" s="26" t="s">
        <v>527</v>
      </c>
      <c r="C74" s="144" t="s">
        <v>35</v>
      </c>
      <c r="G74" s="26"/>
      <c r="H74"/>
      <c r="N74" s="26"/>
    </row>
    <row r="75" spans="1:14" x14ac:dyDescent="0.25">
      <c r="A75" s="234" t="s">
        <v>841</v>
      </c>
      <c r="B75" s="26" t="s">
        <v>529</v>
      </c>
      <c r="C75" s="144" t="s">
        <v>35</v>
      </c>
      <c r="G75" s="26"/>
      <c r="H75"/>
      <c r="N75" s="26"/>
    </row>
    <row r="76" spans="1:14" x14ac:dyDescent="0.25">
      <c r="A76" s="234" t="s">
        <v>842</v>
      </c>
      <c r="B76" s="26" t="s">
        <v>6</v>
      </c>
      <c r="C76" s="144" t="s">
        <v>35</v>
      </c>
      <c r="G76" s="26"/>
      <c r="H76"/>
      <c r="N76" s="26"/>
    </row>
    <row r="77" spans="1:14" x14ac:dyDescent="0.25">
      <c r="A77" s="234" t="s">
        <v>843</v>
      </c>
      <c r="B77" s="75" t="s">
        <v>270</v>
      </c>
      <c r="C77" s="144">
        <f>SUM(C78:C80)</f>
        <v>0</v>
      </c>
      <c r="G77" s="26"/>
      <c r="H77"/>
      <c r="I77" s="32"/>
      <c r="N77" s="26"/>
    </row>
    <row r="78" spans="1:14" x14ac:dyDescent="0.25">
      <c r="A78" s="234" t="s">
        <v>844</v>
      </c>
      <c r="B78" s="26" t="s">
        <v>535</v>
      </c>
      <c r="C78" s="144" t="s">
        <v>35</v>
      </c>
      <c r="G78" s="26"/>
      <c r="H78"/>
      <c r="N78" s="26"/>
    </row>
    <row r="79" spans="1:14" x14ac:dyDescent="0.25">
      <c r="A79" s="234" t="s">
        <v>845</v>
      </c>
      <c r="B79" s="26" t="s">
        <v>537</v>
      </c>
      <c r="C79" s="144" t="s">
        <v>35</v>
      </c>
      <c r="G79" s="26"/>
      <c r="H79"/>
      <c r="N79" s="26"/>
    </row>
    <row r="80" spans="1:14" x14ac:dyDescent="0.25">
      <c r="A80" s="234" t="s">
        <v>846</v>
      </c>
      <c r="B80" s="26" t="s">
        <v>2</v>
      </c>
      <c r="C80" s="144" t="s">
        <v>35</v>
      </c>
      <c r="G80" s="26"/>
      <c r="H80"/>
      <c r="N80" s="26"/>
    </row>
    <row r="81" spans="1:14" x14ac:dyDescent="0.25">
      <c r="A81" s="234" t="s">
        <v>847</v>
      </c>
      <c r="B81" s="75" t="s">
        <v>98</v>
      </c>
      <c r="C81" s="144">
        <f>SUM(C82:C92)</f>
        <v>0</v>
      </c>
      <c r="G81" s="26"/>
      <c r="H81"/>
      <c r="I81" s="32"/>
      <c r="N81" s="26"/>
    </row>
    <row r="82" spans="1:14" x14ac:dyDescent="0.25">
      <c r="A82" s="234" t="s">
        <v>848</v>
      </c>
      <c r="B82" s="43" t="s">
        <v>272</v>
      </c>
      <c r="C82" s="144" t="s">
        <v>35</v>
      </c>
      <c r="G82" s="26"/>
      <c r="H82"/>
      <c r="I82" s="43"/>
      <c r="N82" s="26"/>
    </row>
    <row r="83" spans="1:14" x14ac:dyDescent="0.25">
      <c r="A83" s="234" t="s">
        <v>849</v>
      </c>
      <c r="B83" s="234" t="s">
        <v>532</v>
      </c>
      <c r="C83" s="144" t="s">
        <v>35</v>
      </c>
      <c r="D83" s="234"/>
      <c r="E83" s="234"/>
      <c r="F83" s="234"/>
      <c r="G83" s="234"/>
      <c r="H83" s="217"/>
      <c r="I83" s="220"/>
      <c r="J83" s="234"/>
      <c r="K83" s="234"/>
      <c r="L83" s="234"/>
      <c r="M83" s="234"/>
      <c r="N83" s="234"/>
    </row>
    <row r="84" spans="1:14" x14ac:dyDescent="0.25">
      <c r="A84" s="234" t="s">
        <v>850</v>
      </c>
      <c r="B84" s="43" t="s">
        <v>274</v>
      </c>
      <c r="C84" s="144" t="s">
        <v>35</v>
      </c>
      <c r="G84" s="26"/>
      <c r="H84"/>
      <c r="I84" s="43"/>
      <c r="N84" s="26"/>
    </row>
    <row r="85" spans="1:14" x14ac:dyDescent="0.25">
      <c r="A85" s="234" t="s">
        <v>851</v>
      </c>
      <c r="B85" s="43" t="s">
        <v>276</v>
      </c>
      <c r="C85" s="144" t="s">
        <v>35</v>
      </c>
      <c r="G85" s="26"/>
      <c r="H85"/>
      <c r="I85" s="43"/>
      <c r="N85" s="26"/>
    </row>
    <row r="86" spans="1:14" x14ac:dyDescent="0.25">
      <c r="A86" s="234" t="s">
        <v>852</v>
      </c>
      <c r="B86" s="43" t="s">
        <v>12</v>
      </c>
      <c r="C86" s="144" t="s">
        <v>35</v>
      </c>
      <c r="G86" s="26"/>
      <c r="H86"/>
      <c r="I86" s="43"/>
      <c r="N86" s="26"/>
    </row>
    <row r="87" spans="1:14" x14ac:dyDescent="0.25">
      <c r="A87" s="234" t="s">
        <v>853</v>
      </c>
      <c r="B87" s="43" t="s">
        <v>279</v>
      </c>
      <c r="C87" s="144" t="s">
        <v>35</v>
      </c>
      <c r="G87" s="26"/>
      <c r="H87"/>
      <c r="I87" s="43"/>
      <c r="N87" s="26"/>
    </row>
    <row r="88" spans="1:14" x14ac:dyDescent="0.25">
      <c r="A88" s="234" t="s">
        <v>854</v>
      </c>
      <c r="B88" s="43" t="s">
        <v>281</v>
      </c>
      <c r="C88" s="144" t="s">
        <v>35</v>
      </c>
      <c r="G88" s="26"/>
      <c r="H88"/>
      <c r="I88" s="43"/>
      <c r="N88" s="26"/>
    </row>
    <row r="89" spans="1:14" x14ac:dyDescent="0.25">
      <c r="A89" s="234" t="s">
        <v>855</v>
      </c>
      <c r="B89" s="43" t="s">
        <v>283</v>
      </c>
      <c r="C89" s="144" t="s">
        <v>35</v>
      </c>
      <c r="G89" s="26"/>
      <c r="H89"/>
      <c r="I89" s="43"/>
      <c r="N89" s="26"/>
    </row>
    <row r="90" spans="1:14" x14ac:dyDescent="0.25">
      <c r="A90" s="234" t="s">
        <v>856</v>
      </c>
      <c r="B90" s="43" t="s">
        <v>285</v>
      </c>
      <c r="C90" s="144" t="s">
        <v>35</v>
      </c>
      <c r="G90" s="26"/>
      <c r="H90"/>
      <c r="I90" s="43"/>
      <c r="N90" s="26"/>
    </row>
    <row r="91" spans="1:14" x14ac:dyDescent="0.25">
      <c r="A91" s="234" t="s">
        <v>857</v>
      </c>
      <c r="B91" s="43" t="s">
        <v>287</v>
      </c>
      <c r="C91" s="144" t="s">
        <v>35</v>
      </c>
      <c r="G91" s="26"/>
      <c r="H91"/>
      <c r="I91" s="43"/>
      <c r="N91" s="26"/>
    </row>
    <row r="92" spans="1:14" x14ac:dyDescent="0.25">
      <c r="A92" s="234" t="s">
        <v>858</v>
      </c>
      <c r="B92" s="43" t="s">
        <v>98</v>
      </c>
      <c r="C92" s="144" t="s">
        <v>35</v>
      </c>
      <c r="G92" s="26"/>
      <c r="H92"/>
      <c r="I92" s="43"/>
      <c r="N92" s="26"/>
    </row>
    <row r="93" spans="1:14" outlineLevel="1" x14ac:dyDescent="0.25">
      <c r="A93" s="26" t="s">
        <v>859</v>
      </c>
      <c r="B93" s="55" t="s">
        <v>102</v>
      </c>
      <c r="C93" s="144"/>
      <c r="G93" s="26"/>
      <c r="H93"/>
      <c r="I93" s="43"/>
      <c r="N93" s="26"/>
    </row>
    <row r="94" spans="1:14" outlineLevel="1" x14ac:dyDescent="0.25">
      <c r="A94" s="26" t="s">
        <v>860</v>
      </c>
      <c r="B94" s="55" t="s">
        <v>102</v>
      </c>
      <c r="C94" s="144"/>
      <c r="G94" s="26"/>
      <c r="H94"/>
      <c r="I94" s="43"/>
      <c r="N94" s="26"/>
    </row>
    <row r="95" spans="1:14" outlineLevel="1" x14ac:dyDescent="0.25">
      <c r="A95" s="26" t="s">
        <v>861</v>
      </c>
      <c r="B95" s="55" t="s">
        <v>102</v>
      </c>
      <c r="C95" s="144"/>
      <c r="G95" s="26"/>
      <c r="H95"/>
      <c r="I95" s="43"/>
      <c r="N95" s="26"/>
    </row>
    <row r="96" spans="1:14" outlineLevel="1" x14ac:dyDescent="0.25">
      <c r="A96" s="26" t="s">
        <v>862</v>
      </c>
      <c r="B96" s="55" t="s">
        <v>102</v>
      </c>
      <c r="C96" s="144"/>
      <c r="G96" s="26"/>
      <c r="H96"/>
      <c r="I96" s="43"/>
      <c r="N96" s="26"/>
    </row>
    <row r="97" spans="1:14" outlineLevel="1" x14ac:dyDescent="0.25">
      <c r="A97" s="26" t="s">
        <v>863</v>
      </c>
      <c r="B97" s="55" t="s">
        <v>102</v>
      </c>
      <c r="C97" s="144"/>
      <c r="G97" s="26"/>
      <c r="H97"/>
      <c r="I97" s="43"/>
      <c r="N97" s="26"/>
    </row>
    <row r="98" spans="1:14" outlineLevel="1" x14ac:dyDescent="0.25">
      <c r="A98" s="26" t="s">
        <v>864</v>
      </c>
      <c r="B98" s="55" t="s">
        <v>102</v>
      </c>
      <c r="C98" s="144"/>
      <c r="G98" s="26"/>
      <c r="H98"/>
      <c r="I98" s="43"/>
      <c r="N98" s="26"/>
    </row>
    <row r="99" spans="1:14" outlineLevel="1" x14ac:dyDescent="0.25">
      <c r="A99" s="26" t="s">
        <v>865</v>
      </c>
      <c r="B99" s="55" t="s">
        <v>102</v>
      </c>
      <c r="C99" s="144"/>
      <c r="G99" s="26"/>
      <c r="H99"/>
      <c r="I99" s="43"/>
      <c r="N99" s="26"/>
    </row>
    <row r="100" spans="1:14" outlineLevel="1" x14ac:dyDescent="0.25">
      <c r="A100" s="26" t="s">
        <v>866</v>
      </c>
      <c r="B100" s="55" t="s">
        <v>102</v>
      </c>
      <c r="C100" s="144"/>
      <c r="G100" s="26"/>
      <c r="H100"/>
      <c r="I100" s="43"/>
      <c r="N100" s="26"/>
    </row>
    <row r="101" spans="1:14" outlineLevel="1" x14ac:dyDescent="0.25">
      <c r="A101" s="26" t="s">
        <v>867</v>
      </c>
      <c r="B101" s="55" t="s">
        <v>102</v>
      </c>
      <c r="C101" s="144"/>
      <c r="G101" s="26"/>
      <c r="H101"/>
      <c r="I101" s="43"/>
      <c r="N101" s="26"/>
    </row>
    <row r="102" spans="1:14" outlineLevel="1" x14ac:dyDescent="0.25">
      <c r="A102" s="26" t="s">
        <v>868</v>
      </c>
      <c r="B102" s="55" t="s">
        <v>102</v>
      </c>
      <c r="C102" s="144"/>
      <c r="G102" s="26"/>
      <c r="H102"/>
      <c r="I102" s="43"/>
      <c r="N102" s="26"/>
    </row>
    <row r="103" spans="1:14" ht="15" customHeight="1" x14ac:dyDescent="0.25">
      <c r="A103" s="45"/>
      <c r="B103" s="156" t="s">
        <v>1557</v>
      </c>
      <c r="C103" s="145" t="s">
        <v>783</v>
      </c>
      <c r="D103" s="45"/>
      <c r="E103" s="47"/>
      <c r="F103" s="45"/>
      <c r="G103" s="48"/>
      <c r="H103"/>
      <c r="I103" s="76"/>
      <c r="J103" s="40"/>
      <c r="K103" s="40"/>
      <c r="L103" s="32"/>
      <c r="M103" s="40"/>
      <c r="N103" s="59"/>
    </row>
    <row r="104" spans="1:14" x14ac:dyDescent="0.25">
      <c r="A104" s="26" t="s">
        <v>869</v>
      </c>
      <c r="B104" s="43" t="s">
        <v>560</v>
      </c>
      <c r="C104" s="144" t="s">
        <v>35</v>
      </c>
      <c r="G104" s="26"/>
      <c r="H104"/>
      <c r="I104" s="43"/>
      <c r="N104" s="26"/>
    </row>
    <row r="105" spans="1:14" x14ac:dyDescent="0.25">
      <c r="A105" s="26" t="s">
        <v>870</v>
      </c>
      <c r="B105" s="43" t="s">
        <v>560</v>
      </c>
      <c r="C105" s="144" t="s">
        <v>35</v>
      </c>
      <c r="G105" s="26"/>
      <c r="H105"/>
      <c r="I105" s="43"/>
      <c r="N105" s="26"/>
    </row>
    <row r="106" spans="1:14" x14ac:dyDescent="0.25">
      <c r="A106" s="26" t="s">
        <v>871</v>
      </c>
      <c r="B106" s="43" t="s">
        <v>560</v>
      </c>
      <c r="C106" s="144" t="s">
        <v>35</v>
      </c>
      <c r="G106" s="26"/>
      <c r="H106"/>
      <c r="I106" s="43"/>
      <c r="N106" s="26"/>
    </row>
    <row r="107" spans="1:14" x14ac:dyDescent="0.25">
      <c r="A107" s="26" t="s">
        <v>872</v>
      </c>
      <c r="B107" s="43" t="s">
        <v>560</v>
      </c>
      <c r="C107" s="144" t="s">
        <v>35</v>
      </c>
      <c r="G107" s="26"/>
      <c r="H107"/>
      <c r="I107" s="43"/>
      <c r="N107" s="26"/>
    </row>
    <row r="108" spans="1:14" x14ac:dyDescent="0.25">
      <c r="A108" s="26" t="s">
        <v>873</v>
      </c>
      <c r="B108" s="43" t="s">
        <v>560</v>
      </c>
      <c r="C108" s="144" t="s">
        <v>35</v>
      </c>
      <c r="G108" s="26"/>
      <c r="H108"/>
      <c r="I108" s="43"/>
      <c r="N108" s="26"/>
    </row>
    <row r="109" spans="1:14" x14ac:dyDescent="0.25">
      <c r="A109" s="26" t="s">
        <v>874</v>
      </c>
      <c r="B109" s="43" t="s">
        <v>560</v>
      </c>
      <c r="C109" s="144" t="s">
        <v>35</v>
      </c>
      <c r="G109" s="26"/>
      <c r="H109"/>
      <c r="I109" s="43"/>
      <c r="N109" s="26"/>
    </row>
    <row r="110" spans="1:14" x14ac:dyDescent="0.25">
      <c r="A110" s="26" t="s">
        <v>875</v>
      </c>
      <c r="B110" s="43" t="s">
        <v>560</v>
      </c>
      <c r="C110" s="144" t="s">
        <v>35</v>
      </c>
      <c r="G110" s="26"/>
      <c r="H110"/>
      <c r="I110" s="43"/>
      <c r="N110" s="26"/>
    </row>
    <row r="111" spans="1:14" x14ac:dyDescent="0.25">
      <c r="A111" s="26" t="s">
        <v>876</v>
      </c>
      <c r="B111" s="43" t="s">
        <v>560</v>
      </c>
      <c r="C111" s="144" t="s">
        <v>35</v>
      </c>
      <c r="G111" s="26"/>
      <c r="H111"/>
      <c r="I111" s="43"/>
      <c r="N111" s="26"/>
    </row>
    <row r="112" spans="1:14" x14ac:dyDescent="0.25">
      <c r="A112" s="26" t="s">
        <v>877</v>
      </c>
      <c r="B112" s="43" t="s">
        <v>560</v>
      </c>
      <c r="C112" s="144" t="s">
        <v>35</v>
      </c>
      <c r="G112" s="26"/>
      <c r="H112"/>
      <c r="I112" s="43"/>
      <c r="N112" s="26"/>
    </row>
    <row r="113" spans="1:14" x14ac:dyDescent="0.25">
      <c r="A113" s="26" t="s">
        <v>878</v>
      </c>
      <c r="B113" s="43" t="s">
        <v>560</v>
      </c>
      <c r="C113" s="144" t="s">
        <v>35</v>
      </c>
      <c r="G113" s="26"/>
      <c r="H113"/>
      <c r="I113" s="43"/>
      <c r="N113" s="26"/>
    </row>
    <row r="114" spans="1:14" x14ac:dyDescent="0.25">
      <c r="A114" s="26" t="s">
        <v>879</v>
      </c>
      <c r="B114" s="43" t="s">
        <v>560</v>
      </c>
      <c r="C114" s="144" t="s">
        <v>35</v>
      </c>
      <c r="G114" s="26"/>
      <c r="H114"/>
      <c r="I114" s="43"/>
      <c r="N114" s="26"/>
    </row>
    <row r="115" spans="1:14" x14ac:dyDescent="0.25">
      <c r="A115" s="26" t="s">
        <v>880</v>
      </c>
      <c r="B115" s="43" t="s">
        <v>560</v>
      </c>
      <c r="C115" s="144" t="s">
        <v>35</v>
      </c>
      <c r="G115" s="26"/>
      <c r="H115"/>
      <c r="I115" s="43"/>
      <c r="N115" s="26"/>
    </row>
    <row r="116" spans="1:14" x14ac:dyDescent="0.25">
      <c r="A116" s="26" t="s">
        <v>881</v>
      </c>
      <c r="B116" s="43" t="s">
        <v>560</v>
      </c>
      <c r="C116" s="144" t="s">
        <v>35</v>
      </c>
      <c r="G116" s="26"/>
      <c r="H116"/>
      <c r="I116" s="43"/>
      <c r="N116" s="26"/>
    </row>
    <row r="117" spans="1:14" x14ac:dyDescent="0.25">
      <c r="A117" s="26" t="s">
        <v>882</v>
      </c>
      <c r="B117" s="43" t="s">
        <v>560</v>
      </c>
      <c r="C117" s="144" t="s">
        <v>35</v>
      </c>
      <c r="G117" s="26"/>
      <c r="H117"/>
      <c r="I117" s="43"/>
      <c r="N117" s="26"/>
    </row>
    <row r="118" spans="1:14" x14ac:dyDescent="0.25">
      <c r="A118" s="26" t="s">
        <v>883</v>
      </c>
      <c r="B118" s="43" t="s">
        <v>560</v>
      </c>
      <c r="C118" s="144" t="s">
        <v>35</v>
      </c>
      <c r="G118" s="26"/>
      <c r="H118"/>
      <c r="I118" s="43"/>
      <c r="N118" s="26"/>
    </row>
    <row r="119" spans="1:14" x14ac:dyDescent="0.25">
      <c r="A119" s="26" t="s">
        <v>884</v>
      </c>
      <c r="B119" s="43" t="s">
        <v>560</v>
      </c>
      <c r="C119" s="144" t="s">
        <v>35</v>
      </c>
      <c r="G119" s="26"/>
      <c r="H119"/>
      <c r="I119" s="43"/>
      <c r="N119" s="26"/>
    </row>
    <row r="120" spans="1:14" x14ac:dyDescent="0.25">
      <c r="A120" s="26" t="s">
        <v>885</v>
      </c>
      <c r="B120" s="43" t="s">
        <v>560</v>
      </c>
      <c r="C120" s="144" t="s">
        <v>35</v>
      </c>
      <c r="G120" s="26"/>
      <c r="H120"/>
      <c r="I120" s="43"/>
      <c r="N120" s="26"/>
    </row>
    <row r="121" spans="1:14" x14ac:dyDescent="0.25">
      <c r="A121" s="26" t="s">
        <v>886</v>
      </c>
      <c r="B121" s="43" t="s">
        <v>560</v>
      </c>
      <c r="C121" s="144" t="s">
        <v>35</v>
      </c>
      <c r="G121" s="26"/>
      <c r="H121"/>
      <c r="I121" s="43"/>
      <c r="N121" s="26"/>
    </row>
    <row r="122" spans="1:14" x14ac:dyDescent="0.25">
      <c r="A122" s="26" t="s">
        <v>887</v>
      </c>
      <c r="B122" s="43" t="s">
        <v>560</v>
      </c>
      <c r="C122" s="144" t="s">
        <v>35</v>
      </c>
      <c r="G122" s="26"/>
      <c r="H122"/>
      <c r="I122" s="43"/>
      <c r="N122" s="26"/>
    </row>
    <row r="123" spans="1:14" x14ac:dyDescent="0.25">
      <c r="A123" s="26" t="s">
        <v>888</v>
      </c>
      <c r="B123" s="43" t="s">
        <v>560</v>
      </c>
      <c r="C123" s="144" t="s">
        <v>35</v>
      </c>
      <c r="G123" s="26"/>
      <c r="H123"/>
      <c r="I123" s="43"/>
      <c r="N123" s="26"/>
    </row>
    <row r="124" spans="1:14" x14ac:dyDescent="0.25">
      <c r="A124" s="26" t="s">
        <v>889</v>
      </c>
      <c r="B124" s="43" t="s">
        <v>560</v>
      </c>
      <c r="C124" s="144" t="s">
        <v>35</v>
      </c>
      <c r="G124" s="26"/>
      <c r="H124"/>
      <c r="I124" s="43"/>
      <c r="N124" s="26"/>
    </row>
    <row r="125" spans="1:14" x14ac:dyDescent="0.25">
      <c r="A125" s="26" t="s">
        <v>890</v>
      </c>
      <c r="B125" s="43" t="s">
        <v>560</v>
      </c>
      <c r="C125" s="144" t="s">
        <v>35</v>
      </c>
      <c r="G125" s="26"/>
      <c r="H125"/>
      <c r="I125" s="43"/>
      <c r="N125" s="26"/>
    </row>
    <row r="126" spans="1:14" x14ac:dyDescent="0.25">
      <c r="A126" s="26" t="s">
        <v>891</v>
      </c>
      <c r="B126" s="43" t="s">
        <v>560</v>
      </c>
      <c r="C126" s="144" t="s">
        <v>35</v>
      </c>
      <c r="G126" s="26"/>
      <c r="H126"/>
      <c r="I126" s="43"/>
      <c r="N126" s="26"/>
    </row>
    <row r="127" spans="1:14" x14ac:dyDescent="0.25">
      <c r="A127" s="26" t="s">
        <v>892</v>
      </c>
      <c r="B127" s="43" t="s">
        <v>560</v>
      </c>
      <c r="C127" s="144" t="s">
        <v>35</v>
      </c>
      <c r="G127" s="26"/>
      <c r="H127"/>
      <c r="I127" s="43"/>
      <c r="N127" s="26"/>
    </row>
    <row r="128" spans="1:14" x14ac:dyDescent="0.25">
      <c r="A128" s="26" t="s">
        <v>893</v>
      </c>
      <c r="B128" s="43" t="s">
        <v>560</v>
      </c>
      <c r="C128" s="26" t="s">
        <v>35</v>
      </c>
      <c r="G128" s="26"/>
      <c r="H128"/>
      <c r="I128" s="43"/>
      <c r="N128" s="26"/>
    </row>
    <row r="129" spans="1:14" x14ac:dyDescent="0.25">
      <c r="A129" s="45"/>
      <c r="B129" s="46" t="s">
        <v>591</v>
      </c>
      <c r="C129" s="45" t="s">
        <v>783</v>
      </c>
      <c r="D129" s="45"/>
      <c r="E129" s="45"/>
      <c r="F129" s="48"/>
      <c r="G129" s="48"/>
      <c r="H129"/>
      <c r="I129" s="76"/>
      <c r="J129" s="40"/>
      <c r="K129" s="40"/>
      <c r="L129" s="40"/>
      <c r="M129" s="59"/>
      <c r="N129" s="59"/>
    </row>
    <row r="130" spans="1:14" x14ac:dyDescent="0.25">
      <c r="A130" s="26" t="s">
        <v>894</v>
      </c>
      <c r="B130" s="26" t="s">
        <v>593</v>
      </c>
      <c r="C130" s="144" t="s">
        <v>35</v>
      </c>
      <c r="D130"/>
      <c r="E130"/>
      <c r="F130"/>
      <c r="G130"/>
      <c r="H130"/>
      <c r="K130" s="68"/>
      <c r="L130" s="68"/>
      <c r="M130" s="68"/>
      <c r="N130" s="68"/>
    </row>
    <row r="131" spans="1:14" x14ac:dyDescent="0.25">
      <c r="A131" s="26" t="s">
        <v>895</v>
      </c>
      <c r="B131" s="26" t="s">
        <v>595</v>
      </c>
      <c r="C131" s="144" t="s">
        <v>35</v>
      </c>
      <c r="D131"/>
      <c r="E131"/>
      <c r="F131"/>
      <c r="G131"/>
      <c r="H131"/>
      <c r="K131" s="68"/>
      <c r="L131" s="68"/>
      <c r="M131" s="68"/>
      <c r="N131" s="68"/>
    </row>
    <row r="132" spans="1:14" x14ac:dyDescent="0.25">
      <c r="A132" s="26" t="s">
        <v>896</v>
      </c>
      <c r="B132" s="26" t="s">
        <v>98</v>
      </c>
      <c r="C132" s="144" t="s">
        <v>35</v>
      </c>
      <c r="D132"/>
      <c r="E132"/>
      <c r="F132"/>
      <c r="G132"/>
      <c r="H132"/>
      <c r="K132" s="68"/>
      <c r="L132" s="68"/>
      <c r="M132" s="68"/>
      <c r="N132" s="68"/>
    </row>
    <row r="133" spans="1:14" outlineLevel="1" x14ac:dyDescent="0.25">
      <c r="A133" s="26" t="s">
        <v>897</v>
      </c>
      <c r="C133" s="144"/>
      <c r="D133"/>
      <c r="E133"/>
      <c r="F133"/>
      <c r="G133"/>
      <c r="H133"/>
      <c r="K133" s="68"/>
      <c r="L133" s="68"/>
      <c r="M133" s="68"/>
      <c r="N133" s="68"/>
    </row>
    <row r="134" spans="1:14" outlineLevel="1" x14ac:dyDescent="0.25">
      <c r="A134" s="26" t="s">
        <v>898</v>
      </c>
      <c r="C134" s="144"/>
      <c r="D134"/>
      <c r="E134"/>
      <c r="F134"/>
      <c r="G134"/>
      <c r="H134"/>
      <c r="K134" s="68"/>
      <c r="L134" s="68"/>
      <c r="M134" s="68"/>
      <c r="N134" s="68"/>
    </row>
    <row r="135" spans="1:14" outlineLevel="1" x14ac:dyDescent="0.25">
      <c r="A135" s="26" t="s">
        <v>899</v>
      </c>
      <c r="C135" s="144"/>
      <c r="D135"/>
      <c r="E135"/>
      <c r="F135"/>
      <c r="G135"/>
      <c r="H135"/>
      <c r="K135" s="68"/>
      <c r="L135" s="68"/>
      <c r="M135" s="68"/>
      <c r="N135" s="68"/>
    </row>
    <row r="136" spans="1:14" outlineLevel="1" x14ac:dyDescent="0.25">
      <c r="A136" s="26" t="s">
        <v>900</v>
      </c>
      <c r="C136" s="144"/>
      <c r="D136"/>
      <c r="E136"/>
      <c r="F136"/>
      <c r="G136"/>
      <c r="H136"/>
      <c r="K136" s="68"/>
      <c r="L136" s="68"/>
      <c r="M136" s="68"/>
      <c r="N136" s="68"/>
    </row>
    <row r="137" spans="1:14" x14ac:dyDescent="0.25">
      <c r="A137" s="45"/>
      <c r="B137" s="46" t="s">
        <v>603</v>
      </c>
      <c r="C137" s="45" t="s">
        <v>783</v>
      </c>
      <c r="D137" s="45"/>
      <c r="E137" s="45"/>
      <c r="F137" s="48"/>
      <c r="G137" s="48"/>
      <c r="H137"/>
      <c r="I137" s="76"/>
      <c r="J137" s="40"/>
      <c r="K137" s="40"/>
      <c r="L137" s="40"/>
      <c r="M137" s="59"/>
      <c r="N137" s="59"/>
    </row>
    <row r="138" spans="1:14" x14ac:dyDescent="0.25">
      <c r="A138" s="26" t="s">
        <v>901</v>
      </c>
      <c r="B138" s="26" t="s">
        <v>605</v>
      </c>
      <c r="C138" s="144" t="s">
        <v>35</v>
      </c>
      <c r="D138" s="78"/>
      <c r="E138" s="78"/>
      <c r="F138" s="63"/>
      <c r="G138" s="51"/>
      <c r="H138"/>
      <c r="K138" s="78"/>
      <c r="L138" s="78"/>
      <c r="M138" s="63"/>
      <c r="N138" s="51"/>
    </row>
    <row r="139" spans="1:14" x14ac:dyDescent="0.25">
      <c r="A139" s="26" t="s">
        <v>902</v>
      </c>
      <c r="B139" s="26" t="s">
        <v>607</v>
      </c>
      <c r="C139" s="144" t="s">
        <v>35</v>
      </c>
      <c r="D139" s="78"/>
      <c r="E139" s="78"/>
      <c r="F139" s="63"/>
      <c r="G139" s="51"/>
      <c r="H139"/>
      <c r="K139" s="78"/>
      <c r="L139" s="78"/>
      <c r="M139" s="63"/>
      <c r="N139" s="51"/>
    </row>
    <row r="140" spans="1:14" x14ac:dyDescent="0.25">
      <c r="A140" s="26" t="s">
        <v>903</v>
      </c>
      <c r="B140" s="26" t="s">
        <v>98</v>
      </c>
      <c r="C140" s="144" t="s">
        <v>35</v>
      </c>
      <c r="D140" s="78"/>
      <c r="E140" s="78"/>
      <c r="F140" s="63"/>
      <c r="G140" s="51"/>
      <c r="H140"/>
      <c r="K140" s="78"/>
      <c r="L140" s="78"/>
      <c r="M140" s="63"/>
      <c r="N140" s="51"/>
    </row>
    <row r="141" spans="1:14" outlineLevel="1" x14ac:dyDescent="0.25">
      <c r="A141" s="26" t="s">
        <v>904</v>
      </c>
      <c r="C141" s="144"/>
      <c r="D141" s="78"/>
      <c r="E141" s="78"/>
      <c r="F141" s="63"/>
      <c r="G141" s="51"/>
      <c r="H141"/>
      <c r="K141" s="78"/>
      <c r="L141" s="78"/>
      <c r="M141" s="63"/>
      <c r="N141" s="51"/>
    </row>
    <row r="142" spans="1:14" outlineLevel="1" x14ac:dyDescent="0.25">
      <c r="A142" s="26" t="s">
        <v>905</v>
      </c>
      <c r="C142" s="144"/>
      <c r="D142" s="78"/>
      <c r="E142" s="78"/>
      <c r="F142" s="63"/>
      <c r="G142" s="51"/>
      <c r="H142"/>
      <c r="K142" s="78"/>
      <c r="L142" s="78"/>
      <c r="M142" s="63"/>
      <c r="N142" s="51"/>
    </row>
    <row r="143" spans="1:14" outlineLevel="1" x14ac:dyDescent="0.25">
      <c r="A143" s="26" t="s">
        <v>906</v>
      </c>
      <c r="C143" s="144"/>
      <c r="D143" s="78"/>
      <c r="E143" s="78"/>
      <c r="F143" s="63"/>
      <c r="G143" s="51"/>
      <c r="H143"/>
      <c r="K143" s="78"/>
      <c r="L143" s="78"/>
      <c r="M143" s="63"/>
      <c r="N143" s="51"/>
    </row>
    <row r="144" spans="1:14" outlineLevel="1" x14ac:dyDescent="0.25">
      <c r="A144" s="26" t="s">
        <v>907</v>
      </c>
      <c r="C144" s="144"/>
      <c r="D144" s="78"/>
      <c r="E144" s="78"/>
      <c r="F144" s="63"/>
      <c r="G144" s="51"/>
      <c r="H144"/>
      <c r="K144" s="78"/>
      <c r="L144" s="78"/>
      <c r="M144" s="63"/>
      <c r="N144" s="51"/>
    </row>
    <row r="145" spans="1:14" outlineLevel="1" x14ac:dyDescent="0.25">
      <c r="A145" s="26" t="s">
        <v>908</v>
      </c>
      <c r="C145" s="144"/>
      <c r="D145" s="78"/>
      <c r="E145" s="78"/>
      <c r="F145" s="63"/>
      <c r="G145" s="51"/>
      <c r="H145"/>
      <c r="K145" s="78"/>
      <c r="L145" s="78"/>
      <c r="M145" s="63"/>
      <c r="N145" s="51"/>
    </row>
    <row r="146" spans="1:14" outlineLevel="1" x14ac:dyDescent="0.25">
      <c r="A146" s="26" t="s">
        <v>909</v>
      </c>
      <c r="C146" s="144"/>
      <c r="D146" s="78"/>
      <c r="E146" s="78"/>
      <c r="F146" s="63"/>
      <c r="G146" s="51"/>
      <c r="H146"/>
      <c r="K146" s="78"/>
      <c r="L146" s="78"/>
      <c r="M146" s="63"/>
      <c r="N146" s="51"/>
    </row>
    <row r="147" spans="1:14" x14ac:dyDescent="0.25">
      <c r="A147" s="45"/>
      <c r="B147" s="46" t="s">
        <v>910</v>
      </c>
      <c r="C147" s="45" t="s">
        <v>65</v>
      </c>
      <c r="D147" s="45"/>
      <c r="E147" s="45"/>
      <c r="F147" s="45" t="s">
        <v>783</v>
      </c>
      <c r="G147" s="48"/>
      <c r="H147"/>
      <c r="I147" s="76"/>
      <c r="J147" s="40"/>
      <c r="K147" s="40"/>
      <c r="L147" s="40"/>
      <c r="M147" s="40"/>
      <c r="N147" s="59"/>
    </row>
    <row r="148" spans="1:14" x14ac:dyDescent="0.25">
      <c r="A148" s="26" t="s">
        <v>911</v>
      </c>
      <c r="B148" s="43" t="s">
        <v>912</v>
      </c>
      <c r="C148" s="150" t="s">
        <v>35</v>
      </c>
      <c r="D148" s="78"/>
      <c r="E148" s="78"/>
      <c r="F148" s="157" t="str">
        <f>IF($C$152=0,"",IF(C148="[for completion]","",C148/$C$152))</f>
        <v/>
      </c>
      <c r="G148" s="51"/>
      <c r="H148"/>
      <c r="I148" s="43"/>
      <c r="K148" s="78"/>
      <c r="L148" s="78"/>
      <c r="M148" s="52"/>
      <c r="N148" s="51"/>
    </row>
    <row r="149" spans="1:14" x14ac:dyDescent="0.25">
      <c r="A149" s="26" t="s">
        <v>913</v>
      </c>
      <c r="B149" s="43" t="s">
        <v>914</v>
      </c>
      <c r="C149" s="150" t="s">
        <v>35</v>
      </c>
      <c r="D149" s="78"/>
      <c r="E149" s="78"/>
      <c r="F149" s="157" t="str">
        <f>IF($C$152=0,"",IF(C149="[for completion]","",C149/$C$152))</f>
        <v/>
      </c>
      <c r="G149" s="51"/>
      <c r="H149"/>
      <c r="I149" s="43"/>
      <c r="K149" s="78"/>
      <c r="L149" s="78"/>
      <c r="M149" s="52"/>
      <c r="N149" s="51"/>
    </row>
    <row r="150" spans="1:14" x14ac:dyDescent="0.25">
      <c r="A150" s="26" t="s">
        <v>915</v>
      </c>
      <c r="B150" s="43" t="s">
        <v>916</v>
      </c>
      <c r="C150" s="150" t="s">
        <v>35</v>
      </c>
      <c r="D150" s="78"/>
      <c r="E150" s="78"/>
      <c r="F150" s="157" t="str">
        <f>IF($C$152=0,"",IF(C150="[for completion]","",C150/$C$152))</f>
        <v/>
      </c>
      <c r="G150" s="51"/>
      <c r="H150"/>
      <c r="I150" s="43"/>
      <c r="K150" s="78"/>
      <c r="L150" s="78"/>
      <c r="M150" s="52"/>
      <c r="N150" s="51"/>
    </row>
    <row r="151" spans="1:14" ht="15" customHeight="1" x14ac:dyDescent="0.25">
      <c r="A151" s="26" t="s">
        <v>917</v>
      </c>
      <c r="B151" s="43" t="s">
        <v>918</v>
      </c>
      <c r="C151" s="150" t="s">
        <v>35</v>
      </c>
      <c r="D151" s="78"/>
      <c r="E151" s="78"/>
      <c r="F151" s="157" t="str">
        <f>IF($C$152=0,"",IF(C151="[for completion]","",C151/$C$152))</f>
        <v/>
      </c>
      <c r="G151" s="51"/>
      <c r="H151"/>
      <c r="I151" s="43"/>
      <c r="K151" s="78"/>
      <c r="L151" s="78"/>
      <c r="M151" s="52"/>
      <c r="N151" s="51"/>
    </row>
    <row r="152" spans="1:14" ht="15" customHeight="1" x14ac:dyDescent="0.25">
      <c r="A152" s="26" t="s">
        <v>919</v>
      </c>
      <c r="B152" s="53" t="s">
        <v>100</v>
      </c>
      <c r="C152" s="152">
        <f>SUM(C148:C151)</f>
        <v>0</v>
      </c>
      <c r="D152" s="78"/>
      <c r="E152" s="78"/>
      <c r="F152" s="144">
        <f>SUM(F148:F151)</f>
        <v>0</v>
      </c>
      <c r="G152" s="51"/>
      <c r="H152"/>
      <c r="I152" s="43"/>
      <c r="K152" s="78"/>
      <c r="L152" s="78"/>
      <c r="M152" s="52"/>
      <c r="N152" s="51"/>
    </row>
    <row r="153" spans="1:14" ht="15" customHeight="1" outlineLevel="1" x14ac:dyDescent="0.25">
      <c r="A153" s="26" t="s">
        <v>920</v>
      </c>
      <c r="B153" s="55" t="s">
        <v>921</v>
      </c>
      <c r="D153" s="78"/>
      <c r="E153" s="78"/>
      <c r="F153" s="157" t="str">
        <f>IF($C$152=0,"",IF(C153="[for completion]","",C153/$C$152))</f>
        <v/>
      </c>
      <c r="G153" s="51"/>
      <c r="H153"/>
      <c r="I153" s="43"/>
      <c r="K153" s="78"/>
      <c r="L153" s="78"/>
      <c r="M153" s="52"/>
      <c r="N153" s="51"/>
    </row>
    <row r="154" spans="1:14" ht="15" customHeight="1" outlineLevel="1" x14ac:dyDescent="0.25">
      <c r="A154" s="26" t="s">
        <v>922</v>
      </c>
      <c r="B154" s="55" t="s">
        <v>923</v>
      </c>
      <c r="D154" s="78"/>
      <c r="E154" s="78"/>
      <c r="F154" s="157" t="str">
        <f t="shared" ref="F154:F159" si="2">IF($C$152=0,"",IF(C154="[for completion]","",C154/$C$152))</f>
        <v/>
      </c>
      <c r="G154" s="51"/>
      <c r="H154"/>
      <c r="I154" s="43"/>
      <c r="K154" s="78"/>
      <c r="L154" s="78"/>
      <c r="M154" s="52"/>
      <c r="N154" s="51"/>
    </row>
    <row r="155" spans="1:14" ht="15" customHeight="1" outlineLevel="1" x14ac:dyDescent="0.25">
      <c r="A155" s="26" t="s">
        <v>924</v>
      </c>
      <c r="B155" s="55" t="s">
        <v>925</v>
      </c>
      <c r="D155" s="78"/>
      <c r="E155" s="78"/>
      <c r="F155" s="157" t="str">
        <f t="shared" si="2"/>
        <v/>
      </c>
      <c r="G155" s="51"/>
      <c r="H155"/>
      <c r="I155" s="43"/>
      <c r="K155" s="78"/>
      <c r="L155" s="78"/>
      <c r="M155" s="52"/>
      <c r="N155" s="51"/>
    </row>
    <row r="156" spans="1:14" ht="15" customHeight="1" outlineLevel="1" x14ac:dyDescent="0.25">
      <c r="A156" s="26" t="s">
        <v>926</v>
      </c>
      <c r="B156" s="55" t="s">
        <v>927</v>
      </c>
      <c r="D156" s="78"/>
      <c r="E156" s="78"/>
      <c r="F156" s="157" t="str">
        <f t="shared" si="2"/>
        <v/>
      </c>
      <c r="G156" s="51"/>
      <c r="H156"/>
      <c r="I156" s="43"/>
      <c r="K156" s="78"/>
      <c r="L156" s="78"/>
      <c r="M156" s="52"/>
      <c r="N156" s="51"/>
    </row>
    <row r="157" spans="1:14" ht="15" customHeight="1" outlineLevel="1" x14ac:dyDescent="0.25">
      <c r="A157" s="26" t="s">
        <v>928</v>
      </c>
      <c r="B157" s="55" t="s">
        <v>929</v>
      </c>
      <c r="D157" s="78"/>
      <c r="E157" s="78"/>
      <c r="F157" s="157" t="str">
        <f t="shared" si="2"/>
        <v/>
      </c>
      <c r="G157" s="51"/>
      <c r="H157"/>
      <c r="I157" s="43"/>
      <c r="K157" s="78"/>
      <c r="L157" s="78"/>
      <c r="M157" s="52"/>
      <c r="N157" s="51"/>
    </row>
    <row r="158" spans="1:14" ht="15" customHeight="1" outlineLevel="1" x14ac:dyDescent="0.25">
      <c r="A158" s="26" t="s">
        <v>930</v>
      </c>
      <c r="B158" s="55" t="s">
        <v>931</v>
      </c>
      <c r="D158" s="78"/>
      <c r="E158" s="78"/>
      <c r="F158" s="157" t="str">
        <f t="shared" si="2"/>
        <v/>
      </c>
      <c r="G158" s="51"/>
      <c r="H158"/>
      <c r="I158" s="43"/>
      <c r="K158" s="78"/>
      <c r="L158" s="78"/>
      <c r="M158" s="52"/>
      <c r="N158" s="51"/>
    </row>
    <row r="159" spans="1:14" ht="15" customHeight="1" outlineLevel="1" x14ac:dyDescent="0.25">
      <c r="A159" s="26" t="s">
        <v>932</v>
      </c>
      <c r="B159" s="55" t="s">
        <v>933</v>
      </c>
      <c r="D159" s="78"/>
      <c r="E159" s="78"/>
      <c r="F159" s="157" t="str">
        <f t="shared" si="2"/>
        <v/>
      </c>
      <c r="G159" s="51"/>
      <c r="H159"/>
      <c r="I159" s="43"/>
      <c r="K159" s="78"/>
      <c r="L159" s="78"/>
      <c r="M159" s="52"/>
      <c r="N159" s="51"/>
    </row>
    <row r="160" spans="1:14" ht="15" customHeight="1" outlineLevel="1" x14ac:dyDescent="0.25">
      <c r="A160" s="26" t="s">
        <v>934</v>
      </c>
      <c r="B160" s="55"/>
      <c r="D160" s="78"/>
      <c r="E160" s="78"/>
      <c r="F160" s="52"/>
      <c r="G160" s="51"/>
      <c r="H160"/>
      <c r="I160" s="43"/>
      <c r="K160" s="78"/>
      <c r="L160" s="78"/>
      <c r="M160" s="52"/>
      <c r="N160" s="51"/>
    </row>
    <row r="161" spans="1:14" ht="15" customHeight="1" outlineLevel="1" x14ac:dyDescent="0.25">
      <c r="A161" s="26" t="s">
        <v>935</v>
      </c>
      <c r="B161" s="55"/>
      <c r="D161" s="78"/>
      <c r="E161" s="78"/>
      <c r="F161" s="52"/>
      <c r="G161" s="51"/>
      <c r="H161"/>
      <c r="I161" s="43"/>
      <c r="K161" s="78"/>
      <c r="L161" s="78"/>
      <c r="M161" s="52"/>
      <c r="N161" s="51"/>
    </row>
    <row r="162" spans="1:14" ht="15" customHeight="1" outlineLevel="1" x14ac:dyDescent="0.25">
      <c r="A162" s="26" t="s">
        <v>936</v>
      </c>
      <c r="B162" s="55"/>
      <c r="D162" s="78"/>
      <c r="E162" s="78"/>
      <c r="F162" s="52"/>
      <c r="G162" s="51"/>
      <c r="H162"/>
      <c r="I162" s="43"/>
      <c r="K162" s="78"/>
      <c r="L162" s="78"/>
      <c r="M162" s="52"/>
      <c r="N162" s="51"/>
    </row>
    <row r="163" spans="1:14" ht="15" customHeight="1" outlineLevel="1" x14ac:dyDescent="0.25">
      <c r="A163" s="26" t="s">
        <v>937</v>
      </c>
      <c r="B163" s="55"/>
      <c r="D163" s="78"/>
      <c r="E163" s="78"/>
      <c r="F163" s="52"/>
      <c r="G163" s="51"/>
      <c r="H163"/>
      <c r="I163" s="43"/>
      <c r="K163" s="78"/>
      <c r="L163" s="78"/>
      <c r="M163" s="52"/>
      <c r="N163" s="51"/>
    </row>
    <row r="164" spans="1:14" ht="15" customHeight="1" outlineLevel="1" x14ac:dyDescent="0.25">
      <c r="A164" s="26" t="s">
        <v>938</v>
      </c>
      <c r="B164" s="43"/>
      <c r="D164" s="78"/>
      <c r="E164" s="78"/>
      <c r="F164" s="52"/>
      <c r="G164" s="51"/>
      <c r="H164"/>
      <c r="I164" s="43"/>
      <c r="K164" s="78"/>
      <c r="L164" s="78"/>
      <c r="M164" s="52"/>
      <c r="N164" s="51"/>
    </row>
    <row r="165" spans="1:14" outlineLevel="1" x14ac:dyDescent="0.25">
      <c r="A165" s="26" t="s">
        <v>939</v>
      </c>
      <c r="B165" s="56"/>
      <c r="C165" s="56"/>
      <c r="D165" s="56"/>
      <c r="E165" s="56"/>
      <c r="F165" s="52"/>
      <c r="G165" s="51"/>
      <c r="H165"/>
      <c r="I165" s="53"/>
      <c r="J165" s="43"/>
      <c r="K165" s="78"/>
      <c r="L165" s="78"/>
      <c r="M165" s="63"/>
      <c r="N165" s="51"/>
    </row>
    <row r="166" spans="1:14" ht="15" customHeight="1" x14ac:dyDescent="0.25">
      <c r="A166" s="45"/>
      <c r="B166" s="46" t="s">
        <v>940</v>
      </c>
      <c r="C166" s="45"/>
      <c r="D166" s="45"/>
      <c r="E166" s="45"/>
      <c r="F166" s="48"/>
      <c r="G166" s="48"/>
      <c r="H166"/>
      <c r="I166" s="76"/>
      <c r="J166" s="40"/>
      <c r="K166" s="40"/>
      <c r="L166" s="40"/>
      <c r="M166" s="59"/>
      <c r="N166" s="59"/>
    </row>
    <row r="167" spans="1:14" x14ac:dyDescent="0.25">
      <c r="A167" s="26" t="s">
        <v>941</v>
      </c>
      <c r="B167" s="26" t="s">
        <v>632</v>
      </c>
      <c r="C167" s="144" t="s">
        <v>35</v>
      </c>
      <c r="D167"/>
      <c r="E167" s="24"/>
      <c r="F167" s="24"/>
      <c r="G167"/>
      <c r="H167"/>
      <c r="K167" s="68"/>
      <c r="L167" s="24"/>
      <c r="M167" s="24"/>
      <c r="N167" s="68"/>
    </row>
    <row r="168" spans="1:14" outlineLevel="1" x14ac:dyDescent="0.25">
      <c r="A168" s="26" t="s">
        <v>942</v>
      </c>
      <c r="D168"/>
      <c r="E168" s="24"/>
      <c r="F168" s="24"/>
      <c r="G168"/>
      <c r="H168"/>
      <c r="K168" s="68"/>
      <c r="L168" s="24"/>
      <c r="M168" s="24"/>
      <c r="N168" s="68"/>
    </row>
    <row r="169" spans="1:14" outlineLevel="1" x14ac:dyDescent="0.25">
      <c r="A169" s="26" t="s">
        <v>943</v>
      </c>
      <c r="D169"/>
      <c r="E169" s="24"/>
      <c r="F169" s="24"/>
      <c r="G169"/>
      <c r="H169"/>
      <c r="K169" s="68"/>
      <c r="L169" s="24"/>
      <c r="M169" s="24"/>
      <c r="N169" s="68"/>
    </row>
    <row r="170" spans="1:14" outlineLevel="1" x14ac:dyDescent="0.25">
      <c r="A170" s="26" t="s">
        <v>944</v>
      </c>
      <c r="D170"/>
      <c r="E170" s="24"/>
      <c r="F170" s="24"/>
      <c r="G170"/>
      <c r="H170"/>
      <c r="K170" s="68"/>
      <c r="L170" s="24"/>
      <c r="M170" s="24"/>
      <c r="N170" s="68"/>
    </row>
    <row r="171" spans="1:14" outlineLevel="1" x14ac:dyDescent="0.25">
      <c r="A171" s="26" t="s">
        <v>945</v>
      </c>
      <c r="D171"/>
      <c r="E171" s="24"/>
      <c r="F171" s="24"/>
      <c r="G171"/>
      <c r="H171"/>
      <c r="K171" s="68"/>
      <c r="L171" s="24"/>
      <c r="M171" s="24"/>
      <c r="N171" s="68"/>
    </row>
    <row r="172" spans="1:14" x14ac:dyDescent="0.25">
      <c r="A172" s="45"/>
      <c r="B172" s="46" t="s">
        <v>946</v>
      </c>
      <c r="C172" s="45" t="s">
        <v>783</v>
      </c>
      <c r="D172" s="45"/>
      <c r="E172" s="45"/>
      <c r="F172" s="48"/>
      <c r="G172" s="48"/>
      <c r="H172"/>
      <c r="I172" s="76"/>
      <c r="J172" s="40"/>
      <c r="K172" s="40"/>
      <c r="L172" s="40"/>
      <c r="M172" s="59"/>
      <c r="N172" s="59"/>
    </row>
    <row r="173" spans="1:14" ht="15" customHeight="1" x14ac:dyDescent="0.25">
      <c r="A173" s="26" t="s">
        <v>947</v>
      </c>
      <c r="B173" s="26" t="s">
        <v>948</v>
      </c>
      <c r="C173" s="144" t="s">
        <v>35</v>
      </c>
      <c r="D173"/>
      <c r="E173"/>
      <c r="F173"/>
      <c r="G173"/>
      <c r="H173"/>
      <c r="K173" s="68"/>
      <c r="L173" s="68"/>
      <c r="M173" s="68"/>
      <c r="N173" s="68"/>
    </row>
    <row r="174" spans="1:14" outlineLevel="1" x14ac:dyDescent="0.25">
      <c r="A174" s="26" t="s">
        <v>949</v>
      </c>
      <c r="D174"/>
      <c r="E174"/>
      <c r="F174"/>
      <c r="G174"/>
      <c r="H174"/>
      <c r="K174" s="68"/>
      <c r="L174" s="68"/>
      <c r="M174" s="68"/>
      <c r="N174" s="68"/>
    </row>
    <row r="175" spans="1:14" outlineLevel="1" x14ac:dyDescent="0.25">
      <c r="A175" s="26" t="s">
        <v>950</v>
      </c>
      <c r="D175"/>
      <c r="E175"/>
      <c r="F175"/>
      <c r="G175"/>
      <c r="H175"/>
      <c r="K175" s="68"/>
      <c r="L175" s="68"/>
      <c r="M175" s="68"/>
      <c r="N175" s="68"/>
    </row>
    <row r="176" spans="1:14" outlineLevel="1" x14ac:dyDescent="0.25">
      <c r="A176" s="26" t="s">
        <v>951</v>
      </c>
      <c r="D176"/>
      <c r="E176"/>
      <c r="F176"/>
      <c r="G176"/>
      <c r="H176"/>
      <c r="K176" s="68"/>
      <c r="L176" s="68"/>
      <c r="M176" s="68"/>
      <c r="N176" s="68"/>
    </row>
    <row r="177" spans="1:14" outlineLevel="1" x14ac:dyDescent="0.25">
      <c r="A177" s="26" t="s">
        <v>952</v>
      </c>
      <c r="D177"/>
      <c r="E177"/>
      <c r="F177"/>
      <c r="G177"/>
      <c r="H177"/>
      <c r="K177" s="68"/>
      <c r="L177" s="68"/>
      <c r="M177" s="68"/>
      <c r="N177" s="68"/>
    </row>
    <row r="178" spans="1:14" outlineLevel="1" x14ac:dyDescent="0.25">
      <c r="A178" s="26" t="s">
        <v>953</v>
      </c>
    </row>
    <row r="179" spans="1:14" outlineLevel="1" x14ac:dyDescent="0.25">
      <c r="A179" s="26" t="s">
        <v>954</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22" zoomScale="80" zoomScaleNormal="80" workbookViewId="0">
      <selection activeCell="A2" sqref="A2"/>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7" t="s">
        <v>955</v>
      </c>
      <c r="B1" s="147"/>
      <c r="C1" s="24"/>
      <c r="D1" s="24"/>
      <c r="E1" s="24"/>
      <c r="F1" s="303" t="s">
        <v>2300</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956</v>
      </c>
      <c r="C5" s="30"/>
      <c r="E5" s="32"/>
      <c r="F5" s="32"/>
    </row>
    <row r="6" spans="1:7" ht="15.75" thickBot="1" x14ac:dyDescent="0.3">
      <c r="B6" s="80" t="s">
        <v>957</v>
      </c>
    </row>
    <row r="7" spans="1:7" x14ac:dyDescent="0.25">
      <c r="B7" s="36"/>
    </row>
    <row r="8" spans="1:7" ht="37.5" x14ac:dyDescent="0.25">
      <c r="A8" s="37" t="s">
        <v>33</v>
      </c>
      <c r="B8" s="37" t="s">
        <v>957</v>
      </c>
      <c r="C8" s="38"/>
      <c r="D8" s="38"/>
      <c r="E8" s="38"/>
      <c r="F8" s="38"/>
      <c r="G8" s="39"/>
    </row>
    <row r="9" spans="1:7" ht="15" customHeight="1" x14ac:dyDescent="0.25">
      <c r="A9" s="45"/>
      <c r="B9" s="46" t="s">
        <v>771</v>
      </c>
      <c r="C9" s="45" t="s">
        <v>958</v>
      </c>
      <c r="D9" s="45"/>
      <c r="E9" s="47"/>
      <c r="F9" s="45"/>
      <c r="G9" s="48"/>
    </row>
    <row r="10" spans="1:7" x14ac:dyDescent="0.25">
      <c r="A10" s="26" t="s">
        <v>959</v>
      </c>
      <c r="B10" s="26" t="s">
        <v>960</v>
      </c>
      <c r="C10" s="151" t="s">
        <v>35</v>
      </c>
    </row>
    <row r="11" spans="1:7" outlineLevel="1" x14ac:dyDescent="0.25">
      <c r="A11" s="26" t="s">
        <v>961</v>
      </c>
      <c r="B11" s="41" t="s">
        <v>461</v>
      </c>
      <c r="C11" s="151"/>
    </row>
    <row r="12" spans="1:7" outlineLevel="1" x14ac:dyDescent="0.25">
      <c r="A12" s="26" t="s">
        <v>962</v>
      </c>
      <c r="B12" s="41" t="s">
        <v>463</v>
      </c>
      <c r="C12" s="151"/>
    </row>
    <row r="13" spans="1:7" outlineLevel="1" x14ac:dyDescent="0.25">
      <c r="A13" s="26" t="s">
        <v>963</v>
      </c>
      <c r="B13" s="41"/>
    </row>
    <row r="14" spans="1:7" outlineLevel="1" x14ac:dyDescent="0.25">
      <c r="A14" s="26" t="s">
        <v>964</v>
      </c>
      <c r="B14" s="41"/>
    </row>
    <row r="15" spans="1:7" outlineLevel="1" x14ac:dyDescent="0.25">
      <c r="A15" s="26" t="s">
        <v>965</v>
      </c>
      <c r="B15" s="41"/>
    </row>
    <row r="16" spans="1:7" outlineLevel="1" x14ac:dyDescent="0.25">
      <c r="A16" s="26" t="s">
        <v>966</v>
      </c>
      <c r="B16" s="41"/>
    </row>
    <row r="17" spans="1:7" ht="15" customHeight="1" x14ac:dyDescent="0.25">
      <c r="A17" s="45"/>
      <c r="B17" s="46" t="s">
        <v>967</v>
      </c>
      <c r="C17" s="45" t="s">
        <v>968</v>
      </c>
      <c r="D17" s="45"/>
      <c r="E17" s="47"/>
      <c r="F17" s="48"/>
      <c r="G17" s="48"/>
    </row>
    <row r="18" spans="1:7" x14ac:dyDescent="0.25">
      <c r="A18" s="26" t="s">
        <v>969</v>
      </c>
      <c r="B18" s="26" t="s">
        <v>470</v>
      </c>
      <c r="C18" s="144" t="s">
        <v>35</v>
      </c>
    </row>
    <row r="19" spans="1:7" outlineLevel="1" x14ac:dyDescent="0.25">
      <c r="A19" s="26" t="s">
        <v>970</v>
      </c>
      <c r="C19" s="144"/>
    </row>
    <row r="20" spans="1:7" outlineLevel="1" x14ac:dyDescent="0.25">
      <c r="A20" s="26" t="s">
        <v>971</v>
      </c>
      <c r="C20" s="144"/>
    </row>
    <row r="21" spans="1:7" outlineLevel="1" x14ac:dyDescent="0.25">
      <c r="A21" s="26" t="s">
        <v>972</v>
      </c>
      <c r="C21" s="144"/>
    </row>
    <row r="22" spans="1:7" outlineLevel="1" x14ac:dyDescent="0.25">
      <c r="A22" s="26" t="s">
        <v>973</v>
      </c>
      <c r="C22" s="144"/>
    </row>
    <row r="23" spans="1:7" outlineLevel="1" x14ac:dyDescent="0.25">
      <c r="A23" s="26" t="s">
        <v>974</v>
      </c>
      <c r="C23" s="144"/>
    </row>
    <row r="24" spans="1:7" outlineLevel="1" x14ac:dyDescent="0.25">
      <c r="A24" s="26" t="s">
        <v>975</v>
      </c>
      <c r="C24" s="144"/>
    </row>
    <row r="25" spans="1:7" ht="15" customHeight="1" x14ac:dyDescent="0.25">
      <c r="A25" s="45"/>
      <c r="B25" s="46" t="s">
        <v>976</v>
      </c>
      <c r="C25" s="45" t="s">
        <v>968</v>
      </c>
      <c r="D25" s="45"/>
      <c r="E25" s="47"/>
      <c r="F25" s="48"/>
      <c r="G25" s="48"/>
    </row>
    <row r="26" spans="1:7" x14ac:dyDescent="0.25">
      <c r="A26" s="26" t="s">
        <v>977</v>
      </c>
      <c r="B26" s="75" t="s">
        <v>479</v>
      </c>
      <c r="C26" s="144">
        <f>SUM(C27:C53)</f>
        <v>0</v>
      </c>
      <c r="D26" s="75"/>
      <c r="F26" s="75"/>
      <c r="G26" s="26"/>
    </row>
    <row r="27" spans="1:7" x14ac:dyDescent="0.25">
      <c r="A27" s="26" t="s">
        <v>978</v>
      </c>
      <c r="B27" s="26" t="s">
        <v>481</v>
      </c>
      <c r="C27" s="144" t="s">
        <v>35</v>
      </c>
      <c r="D27" s="75"/>
      <c r="F27" s="75"/>
      <c r="G27" s="26"/>
    </row>
    <row r="28" spans="1:7" x14ac:dyDescent="0.25">
      <c r="A28" s="26" t="s">
        <v>979</v>
      </c>
      <c r="B28" s="26" t="s">
        <v>483</v>
      </c>
      <c r="C28" s="144" t="s">
        <v>35</v>
      </c>
      <c r="D28" s="75"/>
      <c r="F28" s="75"/>
      <c r="G28" s="26"/>
    </row>
    <row r="29" spans="1:7" x14ac:dyDescent="0.25">
      <c r="A29" s="26" t="s">
        <v>980</v>
      </c>
      <c r="B29" s="26" t="s">
        <v>485</v>
      </c>
      <c r="C29" s="144" t="s">
        <v>35</v>
      </c>
      <c r="D29" s="75"/>
      <c r="F29" s="75"/>
      <c r="G29" s="26"/>
    </row>
    <row r="30" spans="1:7" x14ac:dyDescent="0.25">
      <c r="A30" s="26" t="s">
        <v>981</v>
      </c>
      <c r="B30" s="26" t="s">
        <v>487</v>
      </c>
      <c r="C30" s="144" t="s">
        <v>35</v>
      </c>
      <c r="D30" s="75"/>
      <c r="F30" s="75"/>
      <c r="G30" s="26"/>
    </row>
    <row r="31" spans="1:7" x14ac:dyDescent="0.25">
      <c r="A31" s="26" t="s">
        <v>982</v>
      </c>
      <c r="B31" s="26" t="s">
        <v>489</v>
      </c>
      <c r="C31" s="144" t="s">
        <v>35</v>
      </c>
      <c r="D31" s="75"/>
      <c r="F31" s="75"/>
      <c r="G31" s="26"/>
    </row>
    <row r="32" spans="1:7" x14ac:dyDescent="0.25">
      <c r="A32" s="26" t="s">
        <v>983</v>
      </c>
      <c r="B32" s="26" t="s">
        <v>2276</v>
      </c>
      <c r="C32" s="144" t="s">
        <v>35</v>
      </c>
      <c r="D32" s="75"/>
      <c r="F32" s="75"/>
      <c r="G32" s="26"/>
    </row>
    <row r="33" spans="1:7" x14ac:dyDescent="0.25">
      <c r="A33" s="26" t="s">
        <v>984</v>
      </c>
      <c r="B33" s="26" t="s">
        <v>492</v>
      </c>
      <c r="C33" s="144" t="s">
        <v>35</v>
      </c>
      <c r="D33" s="75"/>
      <c r="F33" s="75"/>
      <c r="G33" s="26"/>
    </row>
    <row r="34" spans="1:7" x14ac:dyDescent="0.25">
      <c r="A34" s="26" t="s">
        <v>985</v>
      </c>
      <c r="B34" s="26" t="s">
        <v>494</v>
      </c>
      <c r="C34" s="144" t="s">
        <v>35</v>
      </c>
      <c r="D34" s="75"/>
      <c r="F34" s="75"/>
      <c r="G34" s="26"/>
    </row>
    <row r="35" spans="1:7" x14ac:dyDescent="0.25">
      <c r="A35" s="26" t="s">
        <v>986</v>
      </c>
      <c r="B35" s="26" t="s">
        <v>496</v>
      </c>
      <c r="C35" s="144" t="s">
        <v>35</v>
      </c>
      <c r="D35" s="75"/>
      <c r="F35" s="75"/>
      <c r="G35" s="26"/>
    </row>
    <row r="36" spans="1:7" x14ac:dyDescent="0.25">
      <c r="A36" s="26" t="s">
        <v>987</v>
      </c>
      <c r="B36" s="26" t="s">
        <v>498</v>
      </c>
      <c r="C36" s="144" t="s">
        <v>35</v>
      </c>
      <c r="D36" s="75"/>
      <c r="F36" s="75"/>
      <c r="G36" s="26"/>
    </row>
    <row r="37" spans="1:7" x14ac:dyDescent="0.25">
      <c r="A37" s="26" t="s">
        <v>988</v>
      </c>
      <c r="B37" s="26" t="s">
        <v>500</v>
      </c>
      <c r="C37" s="144" t="s">
        <v>35</v>
      </c>
      <c r="D37" s="75"/>
      <c r="F37" s="75"/>
      <c r="G37" s="26"/>
    </row>
    <row r="38" spans="1:7" x14ac:dyDescent="0.25">
      <c r="A38" s="26" t="s">
        <v>989</v>
      </c>
      <c r="B38" s="26" t="s">
        <v>502</v>
      </c>
      <c r="C38" s="144" t="s">
        <v>35</v>
      </c>
      <c r="D38" s="75"/>
      <c r="F38" s="75"/>
      <c r="G38" s="26"/>
    </row>
    <row r="39" spans="1:7" x14ac:dyDescent="0.25">
      <c r="A39" s="26" t="s">
        <v>990</v>
      </c>
      <c r="B39" s="26" t="s">
        <v>504</v>
      </c>
      <c r="C39" s="144" t="s">
        <v>35</v>
      </c>
      <c r="D39" s="75"/>
      <c r="F39" s="75"/>
      <c r="G39" s="26"/>
    </row>
    <row r="40" spans="1:7" x14ac:dyDescent="0.25">
      <c r="A40" s="26" t="s">
        <v>991</v>
      </c>
      <c r="B40" s="26" t="s">
        <v>506</v>
      </c>
      <c r="C40" s="144" t="s">
        <v>35</v>
      </c>
      <c r="D40" s="75"/>
      <c r="F40" s="75"/>
      <c r="G40" s="26"/>
    </row>
    <row r="41" spans="1:7" x14ac:dyDescent="0.25">
      <c r="A41" s="26" t="s">
        <v>992</v>
      </c>
      <c r="B41" s="26" t="s">
        <v>508</v>
      </c>
      <c r="C41" s="144" t="s">
        <v>35</v>
      </c>
      <c r="D41" s="75"/>
      <c r="F41" s="75"/>
      <c r="G41" s="26"/>
    </row>
    <row r="42" spans="1:7" x14ac:dyDescent="0.25">
      <c r="A42" s="26" t="s">
        <v>993</v>
      </c>
      <c r="B42" s="26" t="s">
        <v>3</v>
      </c>
      <c r="C42" s="144" t="s">
        <v>35</v>
      </c>
      <c r="D42" s="75"/>
      <c r="F42" s="75"/>
      <c r="G42" s="26"/>
    </row>
    <row r="43" spans="1:7" x14ac:dyDescent="0.25">
      <c r="A43" s="26" t="s">
        <v>994</v>
      </c>
      <c r="B43" s="26" t="s">
        <v>511</v>
      </c>
      <c r="C43" s="144" t="s">
        <v>35</v>
      </c>
      <c r="D43" s="75"/>
      <c r="F43" s="75"/>
      <c r="G43" s="26"/>
    </row>
    <row r="44" spans="1:7" x14ac:dyDescent="0.25">
      <c r="A44" s="26" t="s">
        <v>995</v>
      </c>
      <c r="B44" s="26" t="s">
        <v>513</v>
      </c>
      <c r="C44" s="144" t="s">
        <v>35</v>
      </c>
      <c r="D44" s="75"/>
      <c r="F44" s="75"/>
      <c r="G44" s="26"/>
    </row>
    <row r="45" spans="1:7" x14ac:dyDescent="0.25">
      <c r="A45" s="26" t="s">
        <v>996</v>
      </c>
      <c r="B45" s="26" t="s">
        <v>515</v>
      </c>
      <c r="C45" s="144" t="s">
        <v>35</v>
      </c>
      <c r="D45" s="75"/>
      <c r="F45" s="75"/>
      <c r="G45" s="26"/>
    </row>
    <row r="46" spans="1:7" x14ac:dyDescent="0.25">
      <c r="A46" s="26" t="s">
        <v>997</v>
      </c>
      <c r="B46" s="26" t="s">
        <v>517</v>
      </c>
      <c r="C46" s="144" t="s">
        <v>35</v>
      </c>
      <c r="D46" s="75"/>
      <c r="F46" s="75"/>
      <c r="G46" s="26"/>
    </row>
    <row r="47" spans="1:7" x14ac:dyDescent="0.25">
      <c r="A47" s="26" t="s">
        <v>998</v>
      </c>
      <c r="B47" s="26" t="s">
        <v>519</v>
      </c>
      <c r="C47" s="144" t="s">
        <v>35</v>
      </c>
      <c r="D47" s="75"/>
      <c r="F47" s="75"/>
      <c r="G47" s="26"/>
    </row>
    <row r="48" spans="1:7" x14ac:dyDescent="0.25">
      <c r="A48" s="26" t="s">
        <v>999</v>
      </c>
      <c r="B48" s="26" t="s">
        <v>521</v>
      </c>
      <c r="C48" s="144" t="s">
        <v>35</v>
      </c>
      <c r="D48" s="75"/>
      <c r="F48" s="75"/>
      <c r="G48" s="26"/>
    </row>
    <row r="49" spans="1:7" x14ac:dyDescent="0.25">
      <c r="A49" s="26" t="s">
        <v>1000</v>
      </c>
      <c r="B49" s="26" t="s">
        <v>523</v>
      </c>
      <c r="C49" s="144" t="s">
        <v>35</v>
      </c>
      <c r="D49" s="75"/>
      <c r="F49" s="75"/>
      <c r="G49" s="26"/>
    </row>
    <row r="50" spans="1:7" x14ac:dyDescent="0.25">
      <c r="A50" s="26" t="s">
        <v>1001</v>
      </c>
      <c r="B50" s="26" t="s">
        <v>525</v>
      </c>
      <c r="C50" s="144" t="s">
        <v>35</v>
      </c>
      <c r="D50" s="75"/>
      <c r="F50" s="75"/>
      <c r="G50" s="26"/>
    </row>
    <row r="51" spans="1:7" x14ac:dyDescent="0.25">
      <c r="A51" s="26" t="s">
        <v>1002</v>
      </c>
      <c r="B51" s="26" t="s">
        <v>527</v>
      </c>
      <c r="C51" s="144" t="s">
        <v>35</v>
      </c>
      <c r="D51" s="75"/>
      <c r="F51" s="75"/>
      <c r="G51" s="26"/>
    </row>
    <row r="52" spans="1:7" x14ac:dyDescent="0.25">
      <c r="A52" s="26" t="s">
        <v>1003</v>
      </c>
      <c r="B52" s="26" t="s">
        <v>529</v>
      </c>
      <c r="C52" s="144" t="s">
        <v>35</v>
      </c>
      <c r="D52" s="75"/>
      <c r="F52" s="75"/>
      <c r="G52" s="26"/>
    </row>
    <row r="53" spans="1:7" x14ac:dyDescent="0.25">
      <c r="A53" s="26" t="s">
        <v>1004</v>
      </c>
      <c r="B53" s="26" t="s">
        <v>6</v>
      </c>
      <c r="C53" s="144" t="s">
        <v>35</v>
      </c>
      <c r="D53" s="75"/>
      <c r="F53" s="75"/>
      <c r="G53" s="26"/>
    </row>
    <row r="54" spans="1:7" x14ac:dyDescent="0.25">
      <c r="A54" s="234" t="s">
        <v>1005</v>
      </c>
      <c r="B54" s="75" t="s">
        <v>270</v>
      </c>
      <c r="C54" s="146">
        <f>SUM(C55:C57)</f>
        <v>0</v>
      </c>
      <c r="D54" s="75"/>
      <c r="F54" s="75"/>
      <c r="G54" s="26"/>
    </row>
    <row r="55" spans="1:7" x14ac:dyDescent="0.25">
      <c r="A55" s="234" t="s">
        <v>1006</v>
      </c>
      <c r="B55" s="26" t="s">
        <v>535</v>
      </c>
      <c r="C55" s="144" t="s">
        <v>35</v>
      </c>
      <c r="D55" s="75"/>
      <c r="F55" s="75"/>
      <c r="G55" s="26"/>
    </row>
    <row r="56" spans="1:7" x14ac:dyDescent="0.25">
      <c r="A56" s="234" t="s">
        <v>1007</v>
      </c>
      <c r="B56" s="26" t="s">
        <v>537</v>
      </c>
      <c r="C56" s="144" t="s">
        <v>35</v>
      </c>
      <c r="D56" s="75"/>
      <c r="F56" s="75"/>
      <c r="G56" s="26"/>
    </row>
    <row r="57" spans="1:7" x14ac:dyDescent="0.25">
      <c r="A57" s="234" t="s">
        <v>1008</v>
      </c>
      <c r="B57" s="26" t="s">
        <v>2</v>
      </c>
      <c r="C57" s="144" t="s">
        <v>35</v>
      </c>
      <c r="D57" s="75"/>
      <c r="F57" s="75"/>
      <c r="G57" s="26"/>
    </row>
    <row r="58" spans="1:7" x14ac:dyDescent="0.25">
      <c r="A58" s="234" t="s">
        <v>1009</v>
      </c>
      <c r="B58" s="75" t="s">
        <v>98</v>
      </c>
      <c r="C58" s="146">
        <f>SUM(C59:C69)</f>
        <v>0</v>
      </c>
      <c r="D58" s="75"/>
      <c r="F58" s="75"/>
      <c r="G58" s="26"/>
    </row>
    <row r="59" spans="1:7" x14ac:dyDescent="0.25">
      <c r="A59" s="234" t="s">
        <v>1010</v>
      </c>
      <c r="B59" s="43" t="s">
        <v>272</v>
      </c>
      <c r="C59" s="144" t="s">
        <v>35</v>
      </c>
      <c r="D59" s="75"/>
      <c r="F59" s="75"/>
      <c r="G59" s="26"/>
    </row>
    <row r="60" spans="1:7" x14ac:dyDescent="0.25">
      <c r="A60" s="234" t="s">
        <v>1011</v>
      </c>
      <c r="B60" s="234" t="s">
        <v>532</v>
      </c>
      <c r="C60" s="144" t="s">
        <v>35</v>
      </c>
      <c r="D60" s="75"/>
      <c r="E60" s="234"/>
      <c r="F60" s="75"/>
      <c r="G60" s="234"/>
    </row>
    <row r="61" spans="1:7" x14ac:dyDescent="0.25">
      <c r="A61" s="234" t="s">
        <v>1012</v>
      </c>
      <c r="B61" s="43" t="s">
        <v>274</v>
      </c>
      <c r="C61" s="144" t="s">
        <v>35</v>
      </c>
      <c r="D61" s="75"/>
      <c r="F61" s="75"/>
      <c r="G61" s="26"/>
    </row>
    <row r="62" spans="1:7" x14ac:dyDescent="0.25">
      <c r="A62" s="234" t="s">
        <v>1013</v>
      </c>
      <c r="B62" s="43" t="s">
        <v>276</v>
      </c>
      <c r="C62" s="144" t="s">
        <v>35</v>
      </c>
      <c r="D62" s="75"/>
      <c r="F62" s="75"/>
      <c r="G62" s="26"/>
    </row>
    <row r="63" spans="1:7" x14ac:dyDescent="0.25">
      <c r="A63" s="234" t="s">
        <v>1014</v>
      </c>
      <c r="B63" s="43" t="s">
        <v>12</v>
      </c>
      <c r="C63" s="144" t="s">
        <v>35</v>
      </c>
      <c r="D63" s="75"/>
      <c r="F63" s="75"/>
      <c r="G63" s="26"/>
    </row>
    <row r="64" spans="1:7" x14ac:dyDescent="0.25">
      <c r="A64" s="234" t="s">
        <v>1015</v>
      </c>
      <c r="B64" s="43" t="s">
        <v>279</v>
      </c>
      <c r="C64" s="144" t="s">
        <v>35</v>
      </c>
      <c r="D64" s="75"/>
      <c r="F64" s="75"/>
      <c r="G64" s="26"/>
    </row>
    <row r="65" spans="1:7" x14ac:dyDescent="0.25">
      <c r="A65" s="234" t="s">
        <v>1016</v>
      </c>
      <c r="B65" s="43" t="s">
        <v>281</v>
      </c>
      <c r="C65" s="144" t="s">
        <v>35</v>
      </c>
      <c r="D65" s="75"/>
      <c r="F65" s="75"/>
      <c r="G65" s="26"/>
    </row>
    <row r="66" spans="1:7" x14ac:dyDescent="0.25">
      <c r="A66" s="234" t="s">
        <v>1017</v>
      </c>
      <c r="B66" s="43" t="s">
        <v>283</v>
      </c>
      <c r="C66" s="144" t="s">
        <v>35</v>
      </c>
      <c r="D66" s="75"/>
      <c r="F66" s="75"/>
      <c r="G66" s="26"/>
    </row>
    <row r="67" spans="1:7" x14ac:dyDescent="0.25">
      <c r="A67" s="234" t="s">
        <v>1018</v>
      </c>
      <c r="B67" s="43" t="s">
        <v>285</v>
      </c>
      <c r="C67" s="144" t="s">
        <v>35</v>
      </c>
      <c r="D67" s="75"/>
      <c r="F67" s="75"/>
      <c r="G67" s="26"/>
    </row>
    <row r="68" spans="1:7" x14ac:dyDescent="0.25">
      <c r="A68" s="234" t="s">
        <v>1019</v>
      </c>
      <c r="B68" s="43" t="s">
        <v>287</v>
      </c>
      <c r="C68" s="144" t="s">
        <v>35</v>
      </c>
      <c r="D68" s="75"/>
      <c r="F68" s="75"/>
      <c r="G68" s="26"/>
    </row>
    <row r="69" spans="1:7" x14ac:dyDescent="0.25">
      <c r="A69" s="234" t="s">
        <v>1020</v>
      </c>
      <c r="B69" s="43" t="s">
        <v>98</v>
      </c>
      <c r="C69" s="144" t="s">
        <v>35</v>
      </c>
      <c r="D69" s="75"/>
      <c r="F69" s="75"/>
      <c r="G69" s="26"/>
    </row>
    <row r="70" spans="1:7" outlineLevel="1" x14ac:dyDescent="0.25">
      <c r="A70" s="26" t="s">
        <v>1021</v>
      </c>
      <c r="B70" s="55" t="s">
        <v>102</v>
      </c>
      <c r="C70" s="144"/>
      <c r="G70" s="26"/>
    </row>
    <row r="71" spans="1:7" outlineLevel="1" x14ac:dyDescent="0.25">
      <c r="A71" s="26" t="s">
        <v>1022</v>
      </c>
      <c r="B71" s="55" t="s">
        <v>102</v>
      </c>
      <c r="C71" s="144"/>
      <c r="G71" s="26"/>
    </row>
    <row r="72" spans="1:7" outlineLevel="1" x14ac:dyDescent="0.25">
      <c r="A72" s="26" t="s">
        <v>1023</v>
      </c>
      <c r="B72" s="55" t="s">
        <v>102</v>
      </c>
      <c r="C72" s="144"/>
      <c r="G72" s="26"/>
    </row>
    <row r="73" spans="1:7" outlineLevel="1" x14ac:dyDescent="0.25">
      <c r="A73" s="26" t="s">
        <v>1024</v>
      </c>
      <c r="B73" s="55" t="s">
        <v>102</v>
      </c>
      <c r="C73" s="144"/>
      <c r="G73" s="26"/>
    </row>
    <row r="74" spans="1:7" outlineLevel="1" x14ac:dyDescent="0.25">
      <c r="A74" s="26" t="s">
        <v>1025</v>
      </c>
      <c r="B74" s="55" t="s">
        <v>102</v>
      </c>
      <c r="C74" s="144"/>
      <c r="G74" s="26"/>
    </row>
    <row r="75" spans="1:7" outlineLevel="1" x14ac:dyDescent="0.25">
      <c r="A75" s="26" t="s">
        <v>1026</v>
      </c>
      <c r="B75" s="55" t="s">
        <v>102</v>
      </c>
      <c r="C75" s="144"/>
      <c r="G75" s="26"/>
    </row>
    <row r="76" spans="1:7" outlineLevel="1" x14ac:dyDescent="0.25">
      <c r="A76" s="26" t="s">
        <v>1027</v>
      </c>
      <c r="B76" s="55" t="s">
        <v>102</v>
      </c>
      <c r="C76" s="144"/>
      <c r="G76" s="26"/>
    </row>
    <row r="77" spans="1:7" outlineLevel="1" x14ac:dyDescent="0.25">
      <c r="A77" s="26" t="s">
        <v>1028</v>
      </c>
      <c r="B77" s="55" t="s">
        <v>102</v>
      </c>
      <c r="C77" s="144"/>
      <c r="G77" s="26"/>
    </row>
    <row r="78" spans="1:7" outlineLevel="1" x14ac:dyDescent="0.25">
      <c r="A78" s="26" t="s">
        <v>1029</v>
      </c>
      <c r="B78" s="55" t="s">
        <v>102</v>
      </c>
      <c r="C78" s="144"/>
      <c r="G78" s="26"/>
    </row>
    <row r="79" spans="1:7" outlineLevel="1" x14ac:dyDescent="0.25">
      <c r="A79" s="26" t="s">
        <v>1030</v>
      </c>
      <c r="B79" s="55" t="s">
        <v>102</v>
      </c>
      <c r="C79" s="144"/>
      <c r="G79" s="26"/>
    </row>
    <row r="80" spans="1:7" ht="15" customHeight="1" x14ac:dyDescent="0.25">
      <c r="A80" s="45"/>
      <c r="B80" s="46" t="s">
        <v>1031</v>
      </c>
      <c r="C80" s="45" t="s">
        <v>968</v>
      </c>
      <c r="D80" s="45"/>
      <c r="E80" s="47"/>
      <c r="F80" s="48"/>
      <c r="G80" s="48"/>
    </row>
    <row r="81" spans="1:7" x14ac:dyDescent="0.25">
      <c r="A81" s="26" t="s">
        <v>1032</v>
      </c>
      <c r="B81" s="26" t="s">
        <v>593</v>
      </c>
      <c r="C81" s="144" t="s">
        <v>35</v>
      </c>
      <c r="E81" s="24"/>
    </row>
    <row r="82" spans="1:7" x14ac:dyDescent="0.25">
      <c r="A82" s="26" t="s">
        <v>1033</v>
      </c>
      <c r="B82" s="26" t="s">
        <v>595</v>
      </c>
      <c r="C82" s="144" t="s">
        <v>35</v>
      </c>
      <c r="E82" s="24"/>
    </row>
    <row r="83" spans="1:7" x14ac:dyDescent="0.25">
      <c r="A83" s="26" t="s">
        <v>1034</v>
      </c>
      <c r="B83" s="26" t="s">
        <v>98</v>
      </c>
      <c r="C83" s="144" t="s">
        <v>35</v>
      </c>
      <c r="E83" s="24"/>
    </row>
    <row r="84" spans="1:7" outlineLevel="1" x14ac:dyDescent="0.25">
      <c r="A84" s="26" t="s">
        <v>1035</v>
      </c>
      <c r="C84" s="144"/>
      <c r="E84" s="24"/>
    </row>
    <row r="85" spans="1:7" outlineLevel="1" x14ac:dyDescent="0.25">
      <c r="A85" s="26" t="s">
        <v>1036</v>
      </c>
      <c r="C85" s="144"/>
      <c r="E85" s="24"/>
    </row>
    <row r="86" spans="1:7" outlineLevel="1" x14ac:dyDescent="0.25">
      <c r="A86" s="26" t="s">
        <v>1037</v>
      </c>
      <c r="C86" s="144"/>
      <c r="E86" s="24"/>
    </row>
    <row r="87" spans="1:7" outlineLevel="1" x14ac:dyDescent="0.25">
      <c r="A87" s="26" t="s">
        <v>1038</v>
      </c>
      <c r="C87" s="144"/>
      <c r="E87" s="24"/>
    </row>
    <row r="88" spans="1:7" outlineLevel="1" x14ac:dyDescent="0.25">
      <c r="A88" s="26" t="s">
        <v>1039</v>
      </c>
      <c r="C88" s="144"/>
      <c r="E88" s="24"/>
    </row>
    <row r="89" spans="1:7" outlineLevel="1" x14ac:dyDescent="0.25">
      <c r="A89" s="26" t="s">
        <v>1040</v>
      </c>
      <c r="C89" s="144"/>
      <c r="E89" s="24"/>
    </row>
    <row r="90" spans="1:7" ht="15" customHeight="1" x14ac:dyDescent="0.25">
      <c r="A90" s="45"/>
      <c r="B90" s="46" t="s">
        <v>1041</v>
      </c>
      <c r="C90" s="45" t="s">
        <v>968</v>
      </c>
      <c r="D90" s="45"/>
      <c r="E90" s="47"/>
      <c r="F90" s="48"/>
      <c r="G90" s="48"/>
    </row>
    <row r="91" spans="1:7" x14ac:dyDescent="0.25">
      <c r="A91" s="26" t="s">
        <v>1042</v>
      </c>
      <c r="B91" s="26" t="s">
        <v>605</v>
      </c>
      <c r="C91" s="144" t="s">
        <v>35</v>
      </c>
      <c r="E91" s="24"/>
    </row>
    <row r="92" spans="1:7" x14ac:dyDescent="0.25">
      <c r="A92" s="26" t="s">
        <v>1043</v>
      </c>
      <c r="B92" s="26" t="s">
        <v>607</v>
      </c>
      <c r="C92" s="144" t="s">
        <v>35</v>
      </c>
      <c r="E92" s="24"/>
    </row>
    <row r="93" spans="1:7" x14ac:dyDescent="0.25">
      <c r="A93" s="26" t="s">
        <v>1044</v>
      </c>
      <c r="B93" s="26" t="s">
        <v>98</v>
      </c>
      <c r="C93" s="144" t="s">
        <v>35</v>
      </c>
      <c r="E93" s="24"/>
    </row>
    <row r="94" spans="1:7" outlineLevel="1" x14ac:dyDescent="0.25">
      <c r="A94" s="26" t="s">
        <v>1045</v>
      </c>
      <c r="C94" s="144"/>
      <c r="E94" s="24"/>
    </row>
    <row r="95" spans="1:7" outlineLevel="1" x14ac:dyDescent="0.25">
      <c r="A95" s="26" t="s">
        <v>1046</v>
      </c>
      <c r="C95" s="144"/>
      <c r="E95" s="24"/>
    </row>
    <row r="96" spans="1:7" outlineLevel="1" x14ac:dyDescent="0.25">
      <c r="A96" s="26" t="s">
        <v>1047</v>
      </c>
      <c r="C96" s="144"/>
      <c r="E96" s="24"/>
    </row>
    <row r="97" spans="1:7" outlineLevel="1" x14ac:dyDescent="0.25">
      <c r="A97" s="26" t="s">
        <v>1048</v>
      </c>
      <c r="C97" s="144"/>
      <c r="E97" s="24"/>
    </row>
    <row r="98" spans="1:7" outlineLevel="1" x14ac:dyDescent="0.25">
      <c r="A98" s="26" t="s">
        <v>1049</v>
      </c>
      <c r="C98" s="144"/>
      <c r="E98" s="24"/>
    </row>
    <row r="99" spans="1:7" outlineLevel="1" x14ac:dyDescent="0.25">
      <c r="A99" s="26" t="s">
        <v>1050</v>
      </c>
      <c r="C99" s="144"/>
      <c r="E99" s="24"/>
    </row>
    <row r="100" spans="1:7" ht="15" customHeight="1" x14ac:dyDescent="0.25">
      <c r="A100" s="45"/>
      <c r="B100" s="46" t="s">
        <v>1051</v>
      </c>
      <c r="C100" s="45" t="s">
        <v>968</v>
      </c>
      <c r="D100" s="45"/>
      <c r="E100" s="47"/>
      <c r="F100" s="48"/>
      <c r="G100" s="48"/>
    </row>
    <row r="101" spans="1:7" x14ac:dyDescent="0.25">
      <c r="A101" s="26" t="s">
        <v>1052</v>
      </c>
      <c r="B101" s="22" t="s">
        <v>617</v>
      </c>
      <c r="C101" s="144" t="s">
        <v>35</v>
      </c>
      <c r="E101" s="24"/>
    </row>
    <row r="102" spans="1:7" x14ac:dyDescent="0.25">
      <c r="A102" s="26" t="s">
        <v>1053</v>
      </c>
      <c r="B102" s="22" t="s">
        <v>619</v>
      </c>
      <c r="C102" s="144" t="s">
        <v>35</v>
      </c>
      <c r="E102" s="24"/>
    </row>
    <row r="103" spans="1:7" x14ac:dyDescent="0.25">
      <c r="A103" s="26" t="s">
        <v>1054</v>
      </c>
      <c r="B103" s="22" t="s">
        <v>621</v>
      </c>
      <c r="C103" s="144" t="s">
        <v>35</v>
      </c>
    </row>
    <row r="104" spans="1:7" x14ac:dyDescent="0.25">
      <c r="A104" s="26" t="s">
        <v>1055</v>
      </c>
      <c r="B104" s="22" t="s">
        <v>623</v>
      </c>
      <c r="C104" s="144" t="s">
        <v>35</v>
      </c>
    </row>
    <row r="105" spans="1:7" x14ac:dyDescent="0.25">
      <c r="A105" s="26" t="s">
        <v>1056</v>
      </c>
      <c r="B105" s="22" t="s">
        <v>625</v>
      </c>
      <c r="C105" s="144" t="s">
        <v>35</v>
      </c>
    </row>
    <row r="106" spans="1:7" outlineLevel="1" x14ac:dyDescent="0.25">
      <c r="A106" s="26" t="s">
        <v>1057</v>
      </c>
      <c r="B106" s="22"/>
      <c r="C106" s="144"/>
    </row>
    <row r="107" spans="1:7" outlineLevel="1" x14ac:dyDescent="0.25">
      <c r="A107" s="26" t="s">
        <v>1058</v>
      </c>
      <c r="B107" s="22"/>
      <c r="C107" s="144"/>
    </row>
    <row r="108" spans="1:7" outlineLevel="1" x14ac:dyDescent="0.25">
      <c r="A108" s="26" t="s">
        <v>1059</v>
      </c>
      <c r="B108" s="22"/>
      <c r="C108" s="144"/>
    </row>
    <row r="109" spans="1:7" outlineLevel="1" x14ac:dyDescent="0.25">
      <c r="A109" s="26" t="s">
        <v>1060</v>
      </c>
      <c r="B109" s="22"/>
      <c r="C109" s="144"/>
    </row>
    <row r="110" spans="1:7" ht="15" customHeight="1" x14ac:dyDescent="0.25">
      <c r="A110" s="45"/>
      <c r="B110" s="46" t="s">
        <v>1061</v>
      </c>
      <c r="C110" s="45" t="s">
        <v>968</v>
      </c>
      <c r="D110" s="45"/>
      <c r="E110" s="47"/>
      <c r="F110" s="48"/>
      <c r="G110" s="48"/>
    </row>
    <row r="111" spans="1:7" x14ac:dyDescent="0.25">
      <c r="A111" s="26" t="s">
        <v>1062</v>
      </c>
      <c r="B111" s="26" t="s">
        <v>632</v>
      </c>
      <c r="C111" s="144" t="s">
        <v>35</v>
      </c>
      <c r="E111" s="24"/>
    </row>
    <row r="112" spans="1:7" outlineLevel="1" x14ac:dyDescent="0.25">
      <c r="A112" s="26" t="s">
        <v>1063</v>
      </c>
      <c r="C112" s="144"/>
      <c r="E112" s="24"/>
    </row>
    <row r="113" spans="1:7" outlineLevel="1" x14ac:dyDescent="0.25">
      <c r="A113" s="26" t="s">
        <v>1064</v>
      </c>
      <c r="C113" s="144"/>
      <c r="E113" s="24"/>
    </row>
    <row r="114" spans="1:7" outlineLevel="1" x14ac:dyDescent="0.25">
      <c r="A114" s="26" t="s">
        <v>1065</v>
      </c>
      <c r="C114" s="144"/>
      <c r="E114" s="24"/>
    </row>
    <row r="115" spans="1:7" outlineLevel="1" x14ac:dyDescent="0.25">
      <c r="A115" s="26" t="s">
        <v>1066</v>
      </c>
      <c r="C115" s="144"/>
      <c r="E115" s="24"/>
    </row>
    <row r="116" spans="1:7" ht="15" customHeight="1" x14ac:dyDescent="0.25">
      <c r="A116" s="45"/>
      <c r="B116" s="46" t="s">
        <v>1067</v>
      </c>
      <c r="C116" s="45" t="s">
        <v>638</v>
      </c>
      <c r="D116" s="45" t="s">
        <v>639</v>
      </c>
      <c r="E116" s="47"/>
      <c r="F116" s="45" t="s">
        <v>968</v>
      </c>
      <c r="G116" s="45" t="s">
        <v>640</v>
      </c>
    </row>
    <row r="117" spans="1:7" x14ac:dyDescent="0.25">
      <c r="A117" s="26" t="s">
        <v>1068</v>
      </c>
      <c r="B117" s="43" t="s">
        <v>642</v>
      </c>
      <c r="C117" s="150" t="s">
        <v>35</v>
      </c>
      <c r="D117" s="40"/>
      <c r="E117" s="40"/>
      <c r="F117" s="59"/>
      <c r="G117" s="59"/>
    </row>
    <row r="118" spans="1:7" x14ac:dyDescent="0.25">
      <c r="A118" s="40"/>
      <c r="B118" s="76"/>
      <c r="C118" s="40"/>
      <c r="D118" s="40"/>
      <c r="E118" s="40"/>
      <c r="F118" s="59"/>
      <c r="G118" s="59"/>
    </row>
    <row r="119" spans="1:7" x14ac:dyDescent="0.25">
      <c r="B119" s="43" t="s">
        <v>643</v>
      </c>
      <c r="C119" s="40"/>
      <c r="D119" s="40"/>
      <c r="E119" s="40"/>
      <c r="F119" s="59"/>
      <c r="G119" s="59"/>
    </row>
    <row r="120" spans="1:7" x14ac:dyDescent="0.25">
      <c r="A120" s="26" t="s">
        <v>1069</v>
      </c>
      <c r="B120" s="43" t="s">
        <v>560</v>
      </c>
      <c r="C120" s="150" t="s">
        <v>35</v>
      </c>
      <c r="D120" s="151" t="s">
        <v>35</v>
      </c>
      <c r="E120" s="40"/>
      <c r="F120" s="157" t="str">
        <f t="shared" ref="F120:F143" si="0">IF($C$144=0,"",IF(C120="[for completion]","",C120/$C$144))</f>
        <v/>
      </c>
      <c r="G120" s="157" t="str">
        <f t="shared" ref="G120:G143" si="1">IF($D$144=0,"",IF(D120="[for completion]","",D120/$D$144))</f>
        <v/>
      </c>
    </row>
    <row r="121" spans="1:7" x14ac:dyDescent="0.25">
      <c r="A121" s="26" t="s">
        <v>1070</v>
      </c>
      <c r="B121" s="43" t="s">
        <v>560</v>
      </c>
      <c r="C121" s="150" t="s">
        <v>35</v>
      </c>
      <c r="D121" s="151" t="s">
        <v>35</v>
      </c>
      <c r="E121" s="40"/>
      <c r="F121" s="157" t="str">
        <f t="shared" si="0"/>
        <v/>
      </c>
      <c r="G121" s="157" t="str">
        <f t="shared" si="1"/>
        <v/>
      </c>
    </row>
    <row r="122" spans="1:7" x14ac:dyDescent="0.25">
      <c r="A122" s="26" t="s">
        <v>1071</v>
      </c>
      <c r="B122" s="43" t="s">
        <v>560</v>
      </c>
      <c r="C122" s="150" t="s">
        <v>35</v>
      </c>
      <c r="D122" s="151" t="s">
        <v>35</v>
      </c>
      <c r="E122" s="40"/>
      <c r="F122" s="157" t="str">
        <f t="shared" si="0"/>
        <v/>
      </c>
      <c r="G122" s="157" t="str">
        <f t="shared" si="1"/>
        <v/>
      </c>
    </row>
    <row r="123" spans="1:7" x14ac:dyDescent="0.25">
      <c r="A123" s="26" t="s">
        <v>1072</v>
      </c>
      <c r="B123" s="43" t="s">
        <v>560</v>
      </c>
      <c r="C123" s="150" t="s">
        <v>35</v>
      </c>
      <c r="D123" s="151" t="s">
        <v>35</v>
      </c>
      <c r="E123" s="40"/>
      <c r="F123" s="157" t="str">
        <f t="shared" si="0"/>
        <v/>
      </c>
      <c r="G123" s="157" t="str">
        <f t="shared" si="1"/>
        <v/>
      </c>
    </row>
    <row r="124" spans="1:7" x14ac:dyDescent="0.25">
      <c r="A124" s="26" t="s">
        <v>1073</v>
      </c>
      <c r="B124" s="43" t="s">
        <v>560</v>
      </c>
      <c r="C124" s="150" t="s">
        <v>35</v>
      </c>
      <c r="D124" s="151" t="s">
        <v>35</v>
      </c>
      <c r="E124" s="40"/>
      <c r="F124" s="157" t="str">
        <f t="shared" si="0"/>
        <v/>
      </c>
      <c r="G124" s="157" t="str">
        <f t="shared" si="1"/>
        <v/>
      </c>
    </row>
    <row r="125" spans="1:7" x14ac:dyDescent="0.25">
      <c r="A125" s="26" t="s">
        <v>1074</v>
      </c>
      <c r="B125" s="43" t="s">
        <v>560</v>
      </c>
      <c r="C125" s="150" t="s">
        <v>35</v>
      </c>
      <c r="D125" s="151" t="s">
        <v>35</v>
      </c>
      <c r="E125" s="40"/>
      <c r="F125" s="157" t="str">
        <f t="shared" si="0"/>
        <v/>
      </c>
      <c r="G125" s="157" t="str">
        <f t="shared" si="1"/>
        <v/>
      </c>
    </row>
    <row r="126" spans="1:7" x14ac:dyDescent="0.25">
      <c r="A126" s="26" t="s">
        <v>1075</v>
      </c>
      <c r="B126" s="43" t="s">
        <v>560</v>
      </c>
      <c r="C126" s="150" t="s">
        <v>35</v>
      </c>
      <c r="D126" s="151" t="s">
        <v>35</v>
      </c>
      <c r="E126" s="40"/>
      <c r="F126" s="157" t="str">
        <f t="shared" si="0"/>
        <v/>
      </c>
      <c r="G126" s="157" t="str">
        <f t="shared" si="1"/>
        <v/>
      </c>
    </row>
    <row r="127" spans="1:7" x14ac:dyDescent="0.25">
      <c r="A127" s="26" t="s">
        <v>1076</v>
      </c>
      <c r="B127" s="43" t="s">
        <v>560</v>
      </c>
      <c r="C127" s="150" t="s">
        <v>35</v>
      </c>
      <c r="D127" s="151" t="s">
        <v>35</v>
      </c>
      <c r="E127" s="40"/>
      <c r="F127" s="157" t="str">
        <f t="shared" si="0"/>
        <v/>
      </c>
      <c r="G127" s="157" t="str">
        <f t="shared" si="1"/>
        <v/>
      </c>
    </row>
    <row r="128" spans="1:7" x14ac:dyDescent="0.25">
      <c r="A128" s="26" t="s">
        <v>1077</v>
      </c>
      <c r="B128" s="43" t="s">
        <v>560</v>
      </c>
      <c r="C128" s="150" t="s">
        <v>35</v>
      </c>
      <c r="D128" s="151" t="s">
        <v>35</v>
      </c>
      <c r="E128" s="40"/>
      <c r="F128" s="157" t="str">
        <f t="shared" si="0"/>
        <v/>
      </c>
      <c r="G128" s="157" t="str">
        <f t="shared" si="1"/>
        <v/>
      </c>
    </row>
    <row r="129" spans="1:7" x14ac:dyDescent="0.25">
      <c r="A129" s="26" t="s">
        <v>1078</v>
      </c>
      <c r="B129" s="43" t="s">
        <v>560</v>
      </c>
      <c r="C129" s="150" t="s">
        <v>35</v>
      </c>
      <c r="D129" s="151" t="s">
        <v>35</v>
      </c>
      <c r="E129" s="43"/>
      <c r="F129" s="157" t="str">
        <f t="shared" si="0"/>
        <v/>
      </c>
      <c r="G129" s="157" t="str">
        <f t="shared" si="1"/>
        <v/>
      </c>
    </row>
    <row r="130" spans="1:7" x14ac:dyDescent="0.25">
      <c r="A130" s="26" t="s">
        <v>1079</v>
      </c>
      <c r="B130" s="43" t="s">
        <v>560</v>
      </c>
      <c r="C130" s="150" t="s">
        <v>35</v>
      </c>
      <c r="D130" s="151" t="s">
        <v>35</v>
      </c>
      <c r="E130" s="43"/>
      <c r="F130" s="157" t="str">
        <f t="shared" si="0"/>
        <v/>
      </c>
      <c r="G130" s="157" t="str">
        <f t="shared" si="1"/>
        <v/>
      </c>
    </row>
    <row r="131" spans="1:7" x14ac:dyDescent="0.25">
      <c r="A131" s="26" t="s">
        <v>1080</v>
      </c>
      <c r="B131" s="43" t="s">
        <v>560</v>
      </c>
      <c r="C131" s="150" t="s">
        <v>35</v>
      </c>
      <c r="D131" s="151" t="s">
        <v>35</v>
      </c>
      <c r="E131" s="43"/>
      <c r="F131" s="157" t="str">
        <f t="shared" si="0"/>
        <v/>
      </c>
      <c r="G131" s="157" t="str">
        <f t="shared" si="1"/>
        <v/>
      </c>
    </row>
    <row r="132" spans="1:7" x14ac:dyDescent="0.25">
      <c r="A132" s="26" t="s">
        <v>1081</v>
      </c>
      <c r="B132" s="43" t="s">
        <v>560</v>
      </c>
      <c r="C132" s="150" t="s">
        <v>35</v>
      </c>
      <c r="D132" s="151" t="s">
        <v>35</v>
      </c>
      <c r="E132" s="43"/>
      <c r="F132" s="157" t="str">
        <f t="shared" si="0"/>
        <v/>
      </c>
      <c r="G132" s="157" t="str">
        <f t="shared" si="1"/>
        <v/>
      </c>
    </row>
    <row r="133" spans="1:7" x14ac:dyDescent="0.25">
      <c r="A133" s="26" t="s">
        <v>1082</v>
      </c>
      <c r="B133" s="43" t="s">
        <v>560</v>
      </c>
      <c r="C133" s="150" t="s">
        <v>35</v>
      </c>
      <c r="D133" s="151" t="s">
        <v>35</v>
      </c>
      <c r="E133" s="43"/>
      <c r="F133" s="157" t="str">
        <f t="shared" si="0"/>
        <v/>
      </c>
      <c r="G133" s="157" t="str">
        <f t="shared" si="1"/>
        <v/>
      </c>
    </row>
    <row r="134" spans="1:7" x14ac:dyDescent="0.25">
      <c r="A134" s="26" t="s">
        <v>1083</v>
      </c>
      <c r="B134" s="43" t="s">
        <v>560</v>
      </c>
      <c r="C134" s="150" t="s">
        <v>35</v>
      </c>
      <c r="D134" s="151" t="s">
        <v>35</v>
      </c>
      <c r="E134" s="43"/>
      <c r="F134" s="157" t="str">
        <f t="shared" si="0"/>
        <v/>
      </c>
      <c r="G134" s="157" t="str">
        <f t="shared" si="1"/>
        <v/>
      </c>
    </row>
    <row r="135" spans="1:7" x14ac:dyDescent="0.25">
      <c r="A135" s="26" t="s">
        <v>1084</v>
      </c>
      <c r="B135" s="43" t="s">
        <v>560</v>
      </c>
      <c r="C135" s="150" t="s">
        <v>35</v>
      </c>
      <c r="D135" s="151" t="s">
        <v>35</v>
      </c>
      <c r="F135" s="157" t="str">
        <f t="shared" si="0"/>
        <v/>
      </c>
      <c r="G135" s="157" t="str">
        <f t="shared" si="1"/>
        <v/>
      </c>
    </row>
    <row r="136" spans="1:7" x14ac:dyDescent="0.25">
      <c r="A136" s="26" t="s">
        <v>1085</v>
      </c>
      <c r="B136" s="43" t="s">
        <v>560</v>
      </c>
      <c r="C136" s="150" t="s">
        <v>35</v>
      </c>
      <c r="D136" s="151" t="s">
        <v>35</v>
      </c>
      <c r="E136" s="63"/>
      <c r="F136" s="157" t="str">
        <f t="shared" si="0"/>
        <v/>
      </c>
      <c r="G136" s="157" t="str">
        <f t="shared" si="1"/>
        <v/>
      </c>
    </row>
    <row r="137" spans="1:7" x14ac:dyDescent="0.25">
      <c r="A137" s="26" t="s">
        <v>1086</v>
      </c>
      <c r="B137" s="43" t="s">
        <v>560</v>
      </c>
      <c r="C137" s="150" t="s">
        <v>35</v>
      </c>
      <c r="D137" s="151" t="s">
        <v>35</v>
      </c>
      <c r="E137" s="63"/>
      <c r="F137" s="157" t="str">
        <f t="shared" si="0"/>
        <v/>
      </c>
      <c r="G137" s="157" t="str">
        <f t="shared" si="1"/>
        <v/>
      </c>
    </row>
    <row r="138" spans="1:7" x14ac:dyDescent="0.25">
      <c r="A138" s="26" t="s">
        <v>1087</v>
      </c>
      <c r="B138" s="43" t="s">
        <v>560</v>
      </c>
      <c r="C138" s="150" t="s">
        <v>35</v>
      </c>
      <c r="D138" s="151" t="s">
        <v>35</v>
      </c>
      <c r="E138" s="63"/>
      <c r="F138" s="157" t="str">
        <f t="shared" si="0"/>
        <v/>
      </c>
      <c r="G138" s="157" t="str">
        <f t="shared" si="1"/>
        <v/>
      </c>
    </row>
    <row r="139" spans="1:7" x14ac:dyDescent="0.25">
      <c r="A139" s="26" t="s">
        <v>1088</v>
      </c>
      <c r="B139" s="43" t="s">
        <v>560</v>
      </c>
      <c r="C139" s="150" t="s">
        <v>35</v>
      </c>
      <c r="D139" s="151" t="s">
        <v>35</v>
      </c>
      <c r="E139" s="63"/>
      <c r="F139" s="157" t="str">
        <f t="shared" si="0"/>
        <v/>
      </c>
      <c r="G139" s="157" t="str">
        <f t="shared" si="1"/>
        <v/>
      </c>
    </row>
    <row r="140" spans="1:7" x14ac:dyDescent="0.25">
      <c r="A140" s="26" t="s">
        <v>1089</v>
      </c>
      <c r="B140" s="43" t="s">
        <v>560</v>
      </c>
      <c r="C140" s="150" t="s">
        <v>35</v>
      </c>
      <c r="D140" s="151" t="s">
        <v>35</v>
      </c>
      <c r="E140" s="63"/>
      <c r="F140" s="157" t="str">
        <f t="shared" si="0"/>
        <v/>
      </c>
      <c r="G140" s="157" t="str">
        <f t="shared" si="1"/>
        <v/>
      </c>
    </row>
    <row r="141" spans="1:7" x14ac:dyDescent="0.25">
      <c r="A141" s="26" t="s">
        <v>1090</v>
      </c>
      <c r="B141" s="43" t="s">
        <v>560</v>
      </c>
      <c r="C141" s="150" t="s">
        <v>35</v>
      </c>
      <c r="D141" s="151" t="s">
        <v>35</v>
      </c>
      <c r="E141" s="63"/>
      <c r="F141" s="157" t="str">
        <f t="shared" si="0"/>
        <v/>
      </c>
      <c r="G141" s="157" t="str">
        <f t="shared" si="1"/>
        <v/>
      </c>
    </row>
    <row r="142" spans="1:7" x14ac:dyDescent="0.25">
      <c r="A142" s="26" t="s">
        <v>1091</v>
      </c>
      <c r="B142" s="43" t="s">
        <v>560</v>
      </c>
      <c r="C142" s="150" t="s">
        <v>35</v>
      </c>
      <c r="D142" s="151" t="s">
        <v>35</v>
      </c>
      <c r="E142" s="63"/>
      <c r="F142" s="157" t="str">
        <f t="shared" si="0"/>
        <v/>
      </c>
      <c r="G142" s="157" t="str">
        <f t="shared" si="1"/>
        <v/>
      </c>
    </row>
    <row r="143" spans="1:7" x14ac:dyDescent="0.25">
      <c r="A143" s="26" t="s">
        <v>1092</v>
      </c>
      <c r="B143" s="43" t="s">
        <v>560</v>
      </c>
      <c r="C143" s="150" t="s">
        <v>35</v>
      </c>
      <c r="D143" s="151" t="s">
        <v>35</v>
      </c>
      <c r="E143" s="63"/>
      <c r="F143" s="157" t="str">
        <f t="shared" si="0"/>
        <v/>
      </c>
      <c r="G143" s="157" t="str">
        <f t="shared" si="1"/>
        <v/>
      </c>
    </row>
    <row r="144" spans="1:7" x14ac:dyDescent="0.25">
      <c r="A144" s="26" t="s">
        <v>1093</v>
      </c>
      <c r="B144" s="53" t="s">
        <v>100</v>
      </c>
      <c r="C144" s="152">
        <f>SUM(C120:C143)</f>
        <v>0</v>
      </c>
      <c r="D144" s="51">
        <f>SUM(D120:D143)</f>
        <v>0</v>
      </c>
      <c r="E144" s="63"/>
      <c r="F144" s="158">
        <f>SUM(F120:F143)</f>
        <v>0</v>
      </c>
      <c r="G144" s="158">
        <f>SUM(G120:G143)</f>
        <v>0</v>
      </c>
    </row>
    <row r="145" spans="1:7" ht="15" customHeight="1" x14ac:dyDescent="0.25">
      <c r="A145" s="45"/>
      <c r="B145" s="46" t="s">
        <v>1094</v>
      </c>
      <c r="C145" s="45" t="s">
        <v>638</v>
      </c>
      <c r="D145" s="45" t="s">
        <v>639</v>
      </c>
      <c r="E145" s="47"/>
      <c r="F145" s="45" t="s">
        <v>968</v>
      </c>
      <c r="G145" s="45" t="s">
        <v>640</v>
      </c>
    </row>
    <row r="146" spans="1:7" x14ac:dyDescent="0.25">
      <c r="A146" s="26" t="s">
        <v>1095</v>
      </c>
      <c r="B146" s="26" t="s">
        <v>671</v>
      </c>
      <c r="C146" s="144" t="s">
        <v>35</v>
      </c>
      <c r="G146" s="26"/>
    </row>
    <row r="147" spans="1:7" x14ac:dyDescent="0.25">
      <c r="G147" s="26"/>
    </row>
    <row r="148" spans="1:7" x14ac:dyDescent="0.25">
      <c r="B148" s="43" t="s">
        <v>672</v>
      </c>
      <c r="G148" s="26"/>
    </row>
    <row r="149" spans="1:7" x14ac:dyDescent="0.25">
      <c r="A149" s="26" t="s">
        <v>1096</v>
      </c>
      <c r="B149" s="26" t="s">
        <v>674</v>
      </c>
      <c r="C149" s="150" t="s">
        <v>35</v>
      </c>
      <c r="D149" s="151" t="s">
        <v>35</v>
      </c>
      <c r="F149" s="157" t="str">
        <f t="shared" ref="F149:F163" si="2">IF($C$157=0,"",IF(C149="[for completion]","",C149/$C$157))</f>
        <v/>
      </c>
      <c r="G149" s="157" t="str">
        <f t="shared" ref="G149:G163" si="3">IF($D$157=0,"",IF(D149="[for completion]","",D149/$D$157))</f>
        <v/>
      </c>
    </row>
    <row r="150" spans="1:7" x14ac:dyDescent="0.25">
      <c r="A150" s="26" t="s">
        <v>1097</v>
      </c>
      <c r="B150" s="26" t="s">
        <v>676</v>
      </c>
      <c r="C150" s="150" t="s">
        <v>35</v>
      </c>
      <c r="D150" s="151" t="s">
        <v>35</v>
      </c>
      <c r="F150" s="157" t="str">
        <f t="shared" si="2"/>
        <v/>
      </c>
      <c r="G150" s="157" t="str">
        <f t="shared" si="3"/>
        <v/>
      </c>
    </row>
    <row r="151" spans="1:7" x14ac:dyDescent="0.25">
      <c r="A151" s="26" t="s">
        <v>1098</v>
      </c>
      <c r="B151" s="26" t="s">
        <v>678</v>
      </c>
      <c r="C151" s="150" t="s">
        <v>35</v>
      </c>
      <c r="D151" s="151" t="s">
        <v>35</v>
      </c>
      <c r="F151" s="157" t="str">
        <f t="shared" si="2"/>
        <v/>
      </c>
      <c r="G151" s="157" t="str">
        <f t="shared" si="3"/>
        <v/>
      </c>
    </row>
    <row r="152" spans="1:7" x14ac:dyDescent="0.25">
      <c r="A152" s="26" t="s">
        <v>1099</v>
      </c>
      <c r="B152" s="26" t="s">
        <v>680</v>
      </c>
      <c r="C152" s="150" t="s">
        <v>35</v>
      </c>
      <c r="D152" s="151" t="s">
        <v>35</v>
      </c>
      <c r="F152" s="157" t="str">
        <f t="shared" si="2"/>
        <v/>
      </c>
      <c r="G152" s="157" t="str">
        <f t="shared" si="3"/>
        <v/>
      </c>
    </row>
    <row r="153" spans="1:7" x14ac:dyDescent="0.25">
      <c r="A153" s="26" t="s">
        <v>1100</v>
      </c>
      <c r="B153" s="26" t="s">
        <v>682</v>
      </c>
      <c r="C153" s="150" t="s">
        <v>35</v>
      </c>
      <c r="D153" s="151" t="s">
        <v>35</v>
      </c>
      <c r="F153" s="157" t="str">
        <f t="shared" si="2"/>
        <v/>
      </c>
      <c r="G153" s="157" t="str">
        <f t="shared" si="3"/>
        <v/>
      </c>
    </row>
    <row r="154" spans="1:7" x14ac:dyDescent="0.25">
      <c r="A154" s="26" t="s">
        <v>1101</v>
      </c>
      <c r="B154" s="26" t="s">
        <v>684</v>
      </c>
      <c r="C154" s="150" t="s">
        <v>35</v>
      </c>
      <c r="D154" s="151" t="s">
        <v>35</v>
      </c>
      <c r="F154" s="157" t="str">
        <f t="shared" si="2"/>
        <v/>
      </c>
      <c r="G154" s="157" t="str">
        <f t="shared" si="3"/>
        <v/>
      </c>
    </row>
    <row r="155" spans="1:7" x14ac:dyDescent="0.25">
      <c r="A155" s="26" t="s">
        <v>1102</v>
      </c>
      <c r="B155" s="26" t="s">
        <v>686</v>
      </c>
      <c r="C155" s="150" t="s">
        <v>35</v>
      </c>
      <c r="D155" s="151" t="s">
        <v>35</v>
      </c>
      <c r="F155" s="157" t="str">
        <f t="shared" si="2"/>
        <v/>
      </c>
      <c r="G155" s="157" t="str">
        <f t="shared" si="3"/>
        <v/>
      </c>
    </row>
    <row r="156" spans="1:7" x14ac:dyDescent="0.25">
      <c r="A156" s="26" t="s">
        <v>1103</v>
      </c>
      <c r="B156" s="26" t="s">
        <v>688</v>
      </c>
      <c r="C156" s="150" t="s">
        <v>35</v>
      </c>
      <c r="D156" s="151" t="s">
        <v>35</v>
      </c>
      <c r="F156" s="157" t="str">
        <f t="shared" si="2"/>
        <v/>
      </c>
      <c r="G156" s="157" t="str">
        <f t="shared" si="3"/>
        <v/>
      </c>
    </row>
    <row r="157" spans="1:7" x14ac:dyDescent="0.25">
      <c r="A157" s="26" t="s">
        <v>1104</v>
      </c>
      <c r="B157" s="53" t="s">
        <v>100</v>
      </c>
      <c r="C157" s="150">
        <f>SUM(C149:C156)</f>
        <v>0</v>
      </c>
      <c r="D157" s="151">
        <f>SUM(D149:D156)</f>
        <v>0</v>
      </c>
      <c r="F157" s="144">
        <f>SUM(F149:F156)</f>
        <v>0</v>
      </c>
      <c r="G157" s="144">
        <f>SUM(G149:G156)</f>
        <v>0</v>
      </c>
    </row>
    <row r="158" spans="1:7" outlineLevel="1" x14ac:dyDescent="0.25">
      <c r="A158" s="26" t="s">
        <v>1105</v>
      </c>
      <c r="B158" s="55" t="s">
        <v>691</v>
      </c>
      <c r="C158" s="150"/>
      <c r="D158" s="151"/>
      <c r="F158" s="157" t="str">
        <f t="shared" si="2"/>
        <v/>
      </c>
      <c r="G158" s="157" t="str">
        <f t="shared" si="3"/>
        <v/>
      </c>
    </row>
    <row r="159" spans="1:7" outlineLevel="1" x14ac:dyDescent="0.25">
      <c r="A159" s="26" t="s">
        <v>1106</v>
      </c>
      <c r="B159" s="55" t="s">
        <v>693</v>
      </c>
      <c r="C159" s="150"/>
      <c r="D159" s="151"/>
      <c r="F159" s="157" t="str">
        <f t="shared" si="2"/>
        <v/>
      </c>
      <c r="G159" s="157" t="str">
        <f t="shared" si="3"/>
        <v/>
      </c>
    </row>
    <row r="160" spans="1:7" outlineLevel="1" x14ac:dyDescent="0.25">
      <c r="A160" s="26" t="s">
        <v>1107</v>
      </c>
      <c r="B160" s="55" t="s">
        <v>695</v>
      </c>
      <c r="C160" s="150"/>
      <c r="D160" s="151"/>
      <c r="F160" s="157" t="str">
        <f t="shared" si="2"/>
        <v/>
      </c>
      <c r="G160" s="157" t="str">
        <f t="shared" si="3"/>
        <v/>
      </c>
    </row>
    <row r="161" spans="1:7" outlineLevel="1" x14ac:dyDescent="0.25">
      <c r="A161" s="26" t="s">
        <v>1108</v>
      </c>
      <c r="B161" s="55" t="s">
        <v>697</v>
      </c>
      <c r="C161" s="150"/>
      <c r="D161" s="151"/>
      <c r="F161" s="157" t="str">
        <f t="shared" si="2"/>
        <v/>
      </c>
      <c r="G161" s="157" t="str">
        <f t="shared" si="3"/>
        <v/>
      </c>
    </row>
    <row r="162" spans="1:7" outlineLevel="1" x14ac:dyDescent="0.25">
      <c r="A162" s="26" t="s">
        <v>1109</v>
      </c>
      <c r="B162" s="55" t="s">
        <v>699</v>
      </c>
      <c r="C162" s="150"/>
      <c r="D162" s="151"/>
      <c r="F162" s="157" t="str">
        <f t="shared" si="2"/>
        <v/>
      </c>
      <c r="G162" s="157" t="str">
        <f t="shared" si="3"/>
        <v/>
      </c>
    </row>
    <row r="163" spans="1:7" outlineLevel="1" x14ac:dyDescent="0.25">
      <c r="A163" s="26" t="s">
        <v>1110</v>
      </c>
      <c r="B163" s="55" t="s">
        <v>701</v>
      </c>
      <c r="C163" s="150"/>
      <c r="D163" s="151"/>
      <c r="F163" s="157" t="str">
        <f t="shared" si="2"/>
        <v/>
      </c>
      <c r="G163" s="157" t="str">
        <f t="shared" si="3"/>
        <v/>
      </c>
    </row>
    <row r="164" spans="1:7" outlineLevel="1" x14ac:dyDescent="0.25">
      <c r="A164" s="26" t="s">
        <v>1111</v>
      </c>
      <c r="B164" s="55"/>
      <c r="F164" s="52"/>
      <c r="G164" s="52"/>
    </row>
    <row r="165" spans="1:7" outlineLevel="1" x14ac:dyDescent="0.25">
      <c r="A165" s="26" t="s">
        <v>1112</v>
      </c>
      <c r="B165" s="55"/>
      <c r="F165" s="52"/>
      <c r="G165" s="52"/>
    </row>
    <row r="166" spans="1:7" outlineLevel="1" x14ac:dyDescent="0.25">
      <c r="A166" s="26" t="s">
        <v>1113</v>
      </c>
      <c r="B166" s="55"/>
      <c r="F166" s="52"/>
      <c r="G166" s="52"/>
    </row>
    <row r="167" spans="1:7" ht="15" customHeight="1" x14ac:dyDescent="0.25">
      <c r="A167" s="45"/>
      <c r="B167" s="46" t="s">
        <v>1114</v>
      </c>
      <c r="C167" s="45" t="s">
        <v>638</v>
      </c>
      <c r="D167" s="45" t="s">
        <v>639</v>
      </c>
      <c r="E167" s="47"/>
      <c r="F167" s="45" t="s">
        <v>968</v>
      </c>
      <c r="G167" s="45" t="s">
        <v>640</v>
      </c>
    </row>
    <row r="168" spans="1:7" x14ac:dyDescent="0.25">
      <c r="A168" s="26" t="s">
        <v>1115</v>
      </c>
      <c r="B168" s="26" t="s">
        <v>671</v>
      </c>
      <c r="C168" s="144" t="s">
        <v>70</v>
      </c>
      <c r="G168" s="26"/>
    </row>
    <row r="169" spans="1:7" x14ac:dyDescent="0.25">
      <c r="G169" s="26"/>
    </row>
    <row r="170" spans="1:7" x14ac:dyDescent="0.25">
      <c r="B170" s="43" t="s">
        <v>672</v>
      </c>
      <c r="G170" s="26"/>
    </row>
    <row r="171" spans="1:7" x14ac:dyDescent="0.25">
      <c r="A171" s="26" t="s">
        <v>1116</v>
      </c>
      <c r="B171" s="26" t="s">
        <v>674</v>
      </c>
      <c r="C171" s="150" t="s">
        <v>70</v>
      </c>
      <c r="D171" s="151" t="s">
        <v>70</v>
      </c>
      <c r="F171" s="157" t="str">
        <f>IF($C$179=0,"",IF(C171="[Mark as ND1 if not relevant]","",C171/$C$179))</f>
        <v/>
      </c>
      <c r="G171" s="157" t="str">
        <f>IF($D$179=0,"",IF(D171="[Mark as ND1 if not relevant]","",D171/$D$179))</f>
        <v/>
      </c>
    </row>
    <row r="172" spans="1:7" x14ac:dyDescent="0.25">
      <c r="A172" s="26" t="s">
        <v>1117</v>
      </c>
      <c r="B172" s="26" t="s">
        <v>676</v>
      </c>
      <c r="C172" s="150" t="s">
        <v>70</v>
      </c>
      <c r="D172" s="151" t="s">
        <v>70</v>
      </c>
      <c r="F172" s="157" t="str">
        <f t="shared" ref="F172:F178" si="4">IF($C$179=0,"",IF(C172="[Mark as ND1 if not relevant]","",C172/$C$179))</f>
        <v/>
      </c>
      <c r="G172" s="157" t="str">
        <f t="shared" ref="G172:G178" si="5">IF($D$179=0,"",IF(D172="[Mark as ND1 if not relevant]","",D172/$D$179))</f>
        <v/>
      </c>
    </row>
    <row r="173" spans="1:7" x14ac:dyDescent="0.25">
      <c r="A173" s="26" t="s">
        <v>1118</v>
      </c>
      <c r="B173" s="26" t="s">
        <v>678</v>
      </c>
      <c r="C173" s="150" t="s">
        <v>70</v>
      </c>
      <c r="D173" s="151" t="s">
        <v>70</v>
      </c>
      <c r="F173" s="157" t="str">
        <f t="shared" si="4"/>
        <v/>
      </c>
      <c r="G173" s="157" t="str">
        <f t="shared" si="5"/>
        <v/>
      </c>
    </row>
    <row r="174" spans="1:7" x14ac:dyDescent="0.25">
      <c r="A174" s="26" t="s">
        <v>1119</v>
      </c>
      <c r="B174" s="26" t="s">
        <v>680</v>
      </c>
      <c r="C174" s="150" t="s">
        <v>70</v>
      </c>
      <c r="D174" s="151" t="s">
        <v>70</v>
      </c>
      <c r="F174" s="157" t="str">
        <f t="shared" si="4"/>
        <v/>
      </c>
      <c r="G174" s="157" t="str">
        <f t="shared" si="5"/>
        <v/>
      </c>
    </row>
    <row r="175" spans="1:7" x14ac:dyDescent="0.25">
      <c r="A175" s="26" t="s">
        <v>1120</v>
      </c>
      <c r="B175" s="26" t="s">
        <v>682</v>
      </c>
      <c r="C175" s="150" t="s">
        <v>70</v>
      </c>
      <c r="D175" s="151" t="s">
        <v>70</v>
      </c>
      <c r="F175" s="157" t="str">
        <f t="shared" si="4"/>
        <v/>
      </c>
      <c r="G175" s="157" t="str">
        <f t="shared" si="5"/>
        <v/>
      </c>
    </row>
    <row r="176" spans="1:7" x14ac:dyDescent="0.25">
      <c r="A176" s="26" t="s">
        <v>1121</v>
      </c>
      <c r="B176" s="26" t="s">
        <v>684</v>
      </c>
      <c r="C176" s="150" t="s">
        <v>70</v>
      </c>
      <c r="D176" s="151" t="s">
        <v>70</v>
      </c>
      <c r="F176" s="157" t="str">
        <f t="shared" si="4"/>
        <v/>
      </c>
      <c r="G176" s="157" t="str">
        <f t="shared" si="5"/>
        <v/>
      </c>
    </row>
    <row r="177" spans="1:7" x14ac:dyDescent="0.25">
      <c r="A177" s="26" t="s">
        <v>1122</v>
      </c>
      <c r="B177" s="26" t="s">
        <v>686</v>
      </c>
      <c r="C177" s="150" t="s">
        <v>70</v>
      </c>
      <c r="D177" s="151" t="s">
        <v>70</v>
      </c>
      <c r="F177" s="157" t="str">
        <f t="shared" si="4"/>
        <v/>
      </c>
      <c r="G177" s="157" t="str">
        <f t="shared" si="5"/>
        <v/>
      </c>
    </row>
    <row r="178" spans="1:7" x14ac:dyDescent="0.25">
      <c r="A178" s="26" t="s">
        <v>1123</v>
      </c>
      <c r="B178" s="26" t="s">
        <v>688</v>
      </c>
      <c r="C178" s="150" t="s">
        <v>70</v>
      </c>
      <c r="D178" s="151" t="s">
        <v>70</v>
      </c>
      <c r="F178" s="157" t="str">
        <f t="shared" si="4"/>
        <v/>
      </c>
      <c r="G178" s="157" t="str">
        <f t="shared" si="5"/>
        <v/>
      </c>
    </row>
    <row r="179" spans="1:7" x14ac:dyDescent="0.25">
      <c r="A179" s="26" t="s">
        <v>1124</v>
      </c>
      <c r="B179" s="53" t="s">
        <v>100</v>
      </c>
      <c r="C179" s="150">
        <f>SUM(C171:C178)</f>
        <v>0</v>
      </c>
      <c r="D179" s="151">
        <f>SUM(D171:D178)</f>
        <v>0</v>
      </c>
      <c r="F179" s="144">
        <f>SUM(F171:F178)</f>
        <v>0</v>
      </c>
      <c r="G179" s="144">
        <f>SUM(G171:G178)</f>
        <v>0</v>
      </c>
    </row>
    <row r="180" spans="1:7" outlineLevel="1" x14ac:dyDescent="0.25">
      <c r="A180" s="26" t="s">
        <v>1125</v>
      </c>
      <c r="B180" s="55" t="s">
        <v>691</v>
      </c>
      <c r="C180" s="150"/>
      <c r="D180" s="151"/>
      <c r="F180" s="157" t="str">
        <f t="shared" ref="F180:F185" si="6">IF($C$179=0,"",IF(C180="[for completion]","",C180/$C$179))</f>
        <v/>
      </c>
      <c r="G180" s="157" t="str">
        <f t="shared" ref="G180:G185" si="7">IF($D$179=0,"",IF(D180="[for completion]","",D180/$D$179))</f>
        <v/>
      </c>
    </row>
    <row r="181" spans="1:7" outlineLevel="1" x14ac:dyDescent="0.25">
      <c r="A181" s="26" t="s">
        <v>1126</v>
      </c>
      <c r="B181" s="55" t="s">
        <v>693</v>
      </c>
      <c r="C181" s="150"/>
      <c r="D181" s="151"/>
      <c r="F181" s="157" t="str">
        <f t="shared" si="6"/>
        <v/>
      </c>
      <c r="G181" s="157" t="str">
        <f t="shared" si="7"/>
        <v/>
      </c>
    </row>
    <row r="182" spans="1:7" outlineLevel="1" x14ac:dyDescent="0.25">
      <c r="A182" s="26" t="s">
        <v>1127</v>
      </c>
      <c r="B182" s="55" t="s">
        <v>695</v>
      </c>
      <c r="C182" s="150"/>
      <c r="D182" s="151"/>
      <c r="F182" s="157" t="str">
        <f t="shared" si="6"/>
        <v/>
      </c>
      <c r="G182" s="157" t="str">
        <f t="shared" si="7"/>
        <v/>
      </c>
    </row>
    <row r="183" spans="1:7" outlineLevel="1" x14ac:dyDescent="0.25">
      <c r="A183" s="26" t="s">
        <v>1128</v>
      </c>
      <c r="B183" s="55" t="s">
        <v>697</v>
      </c>
      <c r="C183" s="150"/>
      <c r="D183" s="151"/>
      <c r="F183" s="157" t="str">
        <f t="shared" si="6"/>
        <v/>
      </c>
      <c r="G183" s="157" t="str">
        <f t="shared" si="7"/>
        <v/>
      </c>
    </row>
    <row r="184" spans="1:7" outlineLevel="1" x14ac:dyDescent="0.25">
      <c r="A184" s="26" t="s">
        <v>1129</v>
      </c>
      <c r="B184" s="55" t="s">
        <v>699</v>
      </c>
      <c r="C184" s="150"/>
      <c r="D184" s="151"/>
      <c r="F184" s="157" t="str">
        <f t="shared" si="6"/>
        <v/>
      </c>
      <c r="G184" s="157" t="str">
        <f t="shared" si="7"/>
        <v/>
      </c>
    </row>
    <row r="185" spans="1:7" outlineLevel="1" x14ac:dyDescent="0.25">
      <c r="A185" s="26" t="s">
        <v>1130</v>
      </c>
      <c r="B185" s="55" t="s">
        <v>701</v>
      </c>
      <c r="C185" s="150"/>
      <c r="D185" s="151"/>
      <c r="F185" s="157" t="str">
        <f t="shared" si="6"/>
        <v/>
      </c>
      <c r="G185" s="157" t="str">
        <f t="shared" si="7"/>
        <v/>
      </c>
    </row>
    <row r="186" spans="1:7" outlineLevel="1" x14ac:dyDescent="0.25">
      <c r="A186" s="26" t="s">
        <v>1131</v>
      </c>
      <c r="B186" s="55"/>
      <c r="F186" s="52"/>
      <c r="G186" s="52"/>
    </row>
    <row r="187" spans="1:7" outlineLevel="1" x14ac:dyDescent="0.25">
      <c r="A187" s="26" t="s">
        <v>1132</v>
      </c>
      <c r="B187" s="55"/>
      <c r="F187" s="52"/>
      <c r="G187" s="52"/>
    </row>
    <row r="188" spans="1:7" outlineLevel="1" x14ac:dyDescent="0.25">
      <c r="A188" s="26" t="s">
        <v>1133</v>
      </c>
      <c r="B188" s="55"/>
      <c r="F188" s="52"/>
      <c r="G188" s="52"/>
    </row>
    <row r="189" spans="1:7" ht="15" customHeight="1" x14ac:dyDescent="0.25">
      <c r="A189" s="45"/>
      <c r="B189" s="46" t="s">
        <v>1134</v>
      </c>
      <c r="C189" s="45" t="s">
        <v>968</v>
      </c>
      <c r="D189" s="45"/>
      <c r="E189" s="47"/>
      <c r="F189" s="45"/>
      <c r="G189" s="45"/>
    </row>
    <row r="190" spans="1:7" x14ac:dyDescent="0.25">
      <c r="A190" s="26" t="s">
        <v>1135</v>
      </c>
      <c r="B190" s="43" t="s">
        <v>560</v>
      </c>
      <c r="C190" s="144" t="s">
        <v>35</v>
      </c>
      <c r="E190" s="63"/>
      <c r="F190" s="63"/>
      <c r="G190" s="63"/>
    </row>
    <row r="191" spans="1:7" x14ac:dyDescent="0.25">
      <c r="A191" s="26" t="s">
        <v>1136</v>
      </c>
      <c r="B191" s="43" t="s">
        <v>560</v>
      </c>
      <c r="C191" s="144" t="s">
        <v>35</v>
      </c>
      <c r="E191" s="63"/>
      <c r="F191" s="63"/>
      <c r="G191" s="63"/>
    </row>
    <row r="192" spans="1:7" x14ac:dyDescent="0.25">
      <c r="A192" s="26" t="s">
        <v>1137</v>
      </c>
      <c r="B192" s="43" t="s">
        <v>560</v>
      </c>
      <c r="C192" s="144" t="s">
        <v>35</v>
      </c>
      <c r="E192" s="63"/>
      <c r="F192" s="63"/>
      <c r="G192" s="63"/>
    </row>
    <row r="193" spans="1:7" x14ac:dyDescent="0.25">
      <c r="A193" s="26" t="s">
        <v>1138</v>
      </c>
      <c r="B193" s="43" t="s">
        <v>560</v>
      </c>
      <c r="C193" s="144" t="s">
        <v>35</v>
      </c>
      <c r="E193" s="63"/>
      <c r="F193" s="63"/>
      <c r="G193" s="63"/>
    </row>
    <row r="194" spans="1:7" x14ac:dyDescent="0.25">
      <c r="A194" s="26" t="s">
        <v>1139</v>
      </c>
      <c r="B194" s="43" t="s">
        <v>560</v>
      </c>
      <c r="C194" s="144" t="s">
        <v>35</v>
      </c>
      <c r="E194" s="63"/>
      <c r="F194" s="63"/>
      <c r="G194" s="63"/>
    </row>
    <row r="195" spans="1:7" x14ac:dyDescent="0.25">
      <c r="A195" s="26" t="s">
        <v>1140</v>
      </c>
      <c r="B195" s="129" t="s">
        <v>560</v>
      </c>
      <c r="C195" s="144" t="s">
        <v>35</v>
      </c>
      <c r="E195" s="63"/>
      <c r="F195" s="63"/>
      <c r="G195" s="63"/>
    </row>
    <row r="196" spans="1:7" x14ac:dyDescent="0.25">
      <c r="A196" s="26" t="s">
        <v>1141</v>
      </c>
      <c r="B196" s="43" t="s">
        <v>560</v>
      </c>
      <c r="C196" s="144" t="s">
        <v>35</v>
      </c>
      <c r="E196" s="63"/>
      <c r="F196" s="63"/>
      <c r="G196" s="63"/>
    </row>
    <row r="197" spans="1:7" x14ac:dyDescent="0.25">
      <c r="A197" s="26" t="s">
        <v>1142</v>
      </c>
      <c r="B197" s="43" t="s">
        <v>560</v>
      </c>
      <c r="C197" s="144" t="s">
        <v>35</v>
      </c>
      <c r="E197" s="63"/>
      <c r="F197" s="63"/>
    </row>
    <row r="198" spans="1:7" x14ac:dyDescent="0.25">
      <c r="A198" s="26" t="s">
        <v>1143</v>
      </c>
      <c r="B198" s="43" t="s">
        <v>560</v>
      </c>
      <c r="C198" s="144" t="s">
        <v>35</v>
      </c>
      <c r="E198" s="63"/>
      <c r="F198" s="63"/>
    </row>
    <row r="199" spans="1:7" x14ac:dyDescent="0.25">
      <c r="A199" s="26" t="s">
        <v>1144</v>
      </c>
      <c r="B199" s="43" t="s">
        <v>560</v>
      </c>
      <c r="C199" s="144" t="s">
        <v>35</v>
      </c>
      <c r="E199" s="63"/>
      <c r="F199" s="63"/>
    </row>
    <row r="200" spans="1:7" x14ac:dyDescent="0.25">
      <c r="A200" s="26" t="s">
        <v>1145</v>
      </c>
      <c r="B200" s="43" t="s">
        <v>560</v>
      </c>
      <c r="C200" s="144" t="s">
        <v>35</v>
      </c>
      <c r="E200" s="63"/>
      <c r="F200" s="63"/>
    </row>
    <row r="201" spans="1:7" x14ac:dyDescent="0.25">
      <c r="A201" s="26" t="s">
        <v>1146</v>
      </c>
      <c r="B201" s="43" t="s">
        <v>560</v>
      </c>
      <c r="C201" s="144" t="s">
        <v>35</v>
      </c>
      <c r="E201" s="63"/>
      <c r="F201" s="63"/>
    </row>
    <row r="202" spans="1:7" x14ac:dyDescent="0.25">
      <c r="A202" s="26" t="s">
        <v>1147</v>
      </c>
      <c r="B202" s="43" t="s">
        <v>560</v>
      </c>
      <c r="C202" s="144" t="s">
        <v>35</v>
      </c>
    </row>
    <row r="203" spans="1:7" x14ac:dyDescent="0.25">
      <c r="A203" s="26" t="s">
        <v>1148</v>
      </c>
      <c r="B203" s="43" t="s">
        <v>560</v>
      </c>
      <c r="C203" s="144" t="s">
        <v>35</v>
      </c>
    </row>
    <row r="204" spans="1:7" x14ac:dyDescent="0.25">
      <c r="A204" s="26" t="s">
        <v>1149</v>
      </c>
      <c r="B204" s="43" t="s">
        <v>560</v>
      </c>
      <c r="C204" s="144" t="s">
        <v>35</v>
      </c>
    </row>
    <row r="205" spans="1:7" x14ac:dyDescent="0.25">
      <c r="A205" s="26" t="s">
        <v>1150</v>
      </c>
      <c r="B205" s="43" t="s">
        <v>560</v>
      </c>
      <c r="C205" s="144" t="s">
        <v>35</v>
      </c>
    </row>
    <row r="206" spans="1:7" x14ac:dyDescent="0.25">
      <c r="A206" s="26" t="s">
        <v>1151</v>
      </c>
      <c r="B206" s="43" t="s">
        <v>560</v>
      </c>
      <c r="C206" s="144" t="s">
        <v>35</v>
      </c>
    </row>
    <row r="207" spans="1:7" outlineLevel="1" x14ac:dyDescent="0.25">
      <c r="A207" s="26" t="s">
        <v>1152</v>
      </c>
    </row>
    <row r="208" spans="1:7" outlineLevel="1" x14ac:dyDescent="0.25">
      <c r="A208" s="26" t="s">
        <v>1153</v>
      </c>
    </row>
    <row r="209" spans="1:1" outlineLevel="1" x14ac:dyDescent="0.25">
      <c r="A209" s="26" t="s">
        <v>1154</v>
      </c>
    </row>
    <row r="210" spans="1:1" outlineLevel="1" x14ac:dyDescent="0.25">
      <c r="A210" s="26" t="s">
        <v>1155</v>
      </c>
    </row>
    <row r="211" spans="1:1" outlineLevel="1" x14ac:dyDescent="0.25">
      <c r="A211" s="26" t="s">
        <v>1156</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4" sqref="C14"/>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9" customFormat="1" ht="31.5" x14ac:dyDescent="0.25">
      <c r="A1" s="147" t="s">
        <v>1157</v>
      </c>
      <c r="B1" s="147"/>
      <c r="C1" s="303" t="s">
        <v>2300</v>
      </c>
      <c r="D1" s="20"/>
      <c r="E1" s="20"/>
      <c r="F1" s="20"/>
      <c r="G1" s="20"/>
      <c r="H1" s="20"/>
      <c r="I1" s="20"/>
      <c r="J1" s="20"/>
      <c r="K1" s="20"/>
      <c r="L1" s="20"/>
      <c r="M1" s="20"/>
    </row>
    <row r="2" spans="1:13" x14ac:dyDescent="0.25">
      <c r="B2" s="24"/>
      <c r="C2" s="24"/>
    </row>
    <row r="3" spans="1:13" x14ac:dyDescent="0.25">
      <c r="A3" s="81" t="s">
        <v>1158</v>
      </c>
      <c r="B3" s="82"/>
      <c r="C3" s="24"/>
    </row>
    <row r="4" spans="1:13" x14ac:dyDescent="0.25">
      <c r="C4" s="24"/>
    </row>
    <row r="5" spans="1:13" ht="37.5" x14ac:dyDescent="0.25">
      <c r="A5" s="37" t="s">
        <v>33</v>
      </c>
      <c r="B5" s="37" t="s">
        <v>1159</v>
      </c>
      <c r="C5" s="83" t="s">
        <v>1561</v>
      </c>
    </row>
    <row r="6" spans="1:13" x14ac:dyDescent="0.25">
      <c r="A6" s="1" t="s">
        <v>1160</v>
      </c>
      <c r="B6" s="40" t="s">
        <v>1161</v>
      </c>
      <c r="C6" s="223" t="s">
        <v>2688</v>
      </c>
    </row>
    <row r="7" spans="1:13" ht="45" x14ac:dyDescent="0.25">
      <c r="A7" s="1" t="s">
        <v>1162</v>
      </c>
      <c r="B7" s="40" t="s">
        <v>1163</v>
      </c>
      <c r="C7" s="223" t="s">
        <v>2689</v>
      </c>
    </row>
    <row r="8" spans="1:13" x14ac:dyDescent="0.25">
      <c r="A8" s="1" t="s">
        <v>1164</v>
      </c>
      <c r="B8" s="40" t="s">
        <v>1165</v>
      </c>
      <c r="C8" s="223" t="s">
        <v>2690</v>
      </c>
    </row>
    <row r="9" spans="1:13" x14ac:dyDescent="0.25">
      <c r="A9" s="1" t="s">
        <v>1166</v>
      </c>
      <c r="B9" s="40" t="s">
        <v>1167</v>
      </c>
      <c r="C9" s="223" t="s">
        <v>2691</v>
      </c>
    </row>
    <row r="10" spans="1:13" ht="44.25" customHeight="1" x14ac:dyDescent="0.25">
      <c r="A10" s="1" t="s">
        <v>1168</v>
      </c>
      <c r="B10" s="40" t="s">
        <v>1383</v>
      </c>
      <c r="C10" s="223" t="s">
        <v>2692</v>
      </c>
    </row>
    <row r="11" spans="1:13" ht="54.75" customHeight="1" x14ac:dyDescent="0.25">
      <c r="A11" s="1" t="s">
        <v>1169</v>
      </c>
      <c r="B11" s="40" t="s">
        <v>1170</v>
      </c>
      <c r="C11" s="223" t="s">
        <v>2693</v>
      </c>
    </row>
    <row r="12" spans="1:13" ht="45" x14ac:dyDescent="0.25">
      <c r="A12" s="1" t="s">
        <v>1171</v>
      </c>
      <c r="B12" s="40" t="s">
        <v>1172</v>
      </c>
      <c r="C12" s="223" t="s">
        <v>2694</v>
      </c>
    </row>
    <row r="13" spans="1:13" ht="45" x14ac:dyDescent="0.25">
      <c r="A13" s="1" t="s">
        <v>1173</v>
      </c>
      <c r="B13" s="40" t="s">
        <v>1174</v>
      </c>
      <c r="C13" s="223" t="s">
        <v>2695</v>
      </c>
    </row>
    <row r="14" spans="1:13" ht="30" x14ac:dyDescent="0.25">
      <c r="A14" s="1" t="s">
        <v>1175</v>
      </c>
      <c r="B14" s="40" t="s">
        <v>1176</v>
      </c>
      <c r="C14" s="223" t="s">
        <v>2696</v>
      </c>
    </row>
    <row r="15" spans="1:13" x14ac:dyDescent="0.25">
      <c r="A15" s="1" t="s">
        <v>1177</v>
      </c>
      <c r="B15" s="40" t="s">
        <v>1178</v>
      </c>
      <c r="C15" s="223" t="s">
        <v>2697</v>
      </c>
    </row>
    <row r="16" spans="1:13" ht="30" x14ac:dyDescent="0.25">
      <c r="A16" s="1" t="s">
        <v>1179</v>
      </c>
      <c r="B16" s="44" t="s">
        <v>1180</v>
      </c>
      <c r="C16" s="223" t="s">
        <v>2698</v>
      </c>
    </row>
    <row r="17" spans="1:13" ht="30" customHeight="1" x14ac:dyDescent="0.25">
      <c r="A17" s="1" t="s">
        <v>1181</v>
      </c>
      <c r="B17" s="44" t="s">
        <v>1182</v>
      </c>
      <c r="C17" s="223" t="s">
        <v>2699</v>
      </c>
    </row>
    <row r="18" spans="1:13" ht="30" x14ac:dyDescent="0.25">
      <c r="A18" s="1" t="s">
        <v>1183</v>
      </c>
      <c r="B18" s="44" t="s">
        <v>1184</v>
      </c>
      <c r="C18" s="223" t="s">
        <v>2700</v>
      </c>
    </row>
    <row r="19" spans="1:13" s="217" customFormat="1" x14ac:dyDescent="0.25">
      <c r="A19" s="67" t="s">
        <v>1185</v>
      </c>
      <c r="B19" s="41" t="s">
        <v>1186</v>
      </c>
      <c r="C19" s="234"/>
      <c r="D19" s="2"/>
      <c r="E19" s="2"/>
      <c r="F19" s="2"/>
      <c r="G19" s="2"/>
      <c r="H19" s="2"/>
      <c r="I19" s="2"/>
      <c r="J19" s="2"/>
    </row>
    <row r="20" spans="1:13" s="217" customFormat="1" x14ac:dyDescent="0.25">
      <c r="A20" s="67" t="s">
        <v>1187</v>
      </c>
      <c r="B20" s="40"/>
      <c r="D20" s="2"/>
      <c r="E20" s="2"/>
      <c r="F20" s="2"/>
      <c r="G20" s="2"/>
      <c r="H20" s="2"/>
      <c r="I20" s="2"/>
      <c r="J20" s="2"/>
    </row>
    <row r="21" spans="1:13" s="217" customFormat="1" x14ac:dyDescent="0.25">
      <c r="A21" s="67" t="s">
        <v>1188</v>
      </c>
      <c r="B21" s="40"/>
      <c r="C21" s="234"/>
      <c r="D21" s="2"/>
      <c r="E21" s="2"/>
      <c r="F21" s="2"/>
      <c r="G21" s="2"/>
      <c r="H21" s="2"/>
      <c r="I21" s="2"/>
      <c r="J21" s="2"/>
    </row>
    <row r="22" spans="1:13" s="217" customFormat="1" x14ac:dyDescent="0.25">
      <c r="A22" s="67" t="s">
        <v>1189</v>
      </c>
      <c r="B22" s="21"/>
      <c r="C22" s="2"/>
      <c r="D22" s="2"/>
      <c r="E22" s="2"/>
      <c r="F22" s="2"/>
      <c r="G22" s="2"/>
      <c r="H22" s="2"/>
      <c r="I22" s="2"/>
      <c r="J22" s="2"/>
    </row>
    <row r="23" spans="1:13" outlineLevel="1" x14ac:dyDescent="0.25">
      <c r="A23" s="67" t="s">
        <v>1190</v>
      </c>
      <c r="B23" s="234"/>
      <c r="C23" s="26"/>
    </row>
    <row r="24" spans="1:13" outlineLevel="1" x14ac:dyDescent="0.25">
      <c r="A24" s="67" t="s">
        <v>2322</v>
      </c>
      <c r="B24" s="76"/>
      <c r="C24" s="26"/>
    </row>
    <row r="25" spans="1:13" outlineLevel="1" x14ac:dyDescent="0.25">
      <c r="A25" s="67" t="s">
        <v>2323</v>
      </c>
      <c r="B25" s="76"/>
      <c r="C25" s="26"/>
    </row>
    <row r="26" spans="1:13" outlineLevel="1" x14ac:dyDescent="0.25">
      <c r="A26" s="67" t="s">
        <v>2324</v>
      </c>
      <c r="B26" s="76"/>
      <c r="C26" s="26"/>
    </row>
    <row r="27" spans="1:13" outlineLevel="1" x14ac:dyDescent="0.25">
      <c r="A27" s="67" t="s">
        <v>2325</v>
      </c>
      <c r="B27" s="76"/>
      <c r="C27" s="26"/>
    </row>
    <row r="28" spans="1:13" s="217" customFormat="1" ht="18.75" outlineLevel="1" x14ac:dyDescent="0.25">
      <c r="A28" s="286"/>
      <c r="B28" s="279" t="s">
        <v>2250</v>
      </c>
      <c r="C28" s="83" t="s">
        <v>1561</v>
      </c>
      <c r="D28" s="2"/>
      <c r="E28" s="2"/>
      <c r="F28" s="2"/>
      <c r="G28" s="2"/>
      <c r="H28" s="2"/>
      <c r="I28" s="2"/>
      <c r="J28" s="2"/>
      <c r="K28" s="2"/>
      <c r="L28" s="2"/>
      <c r="M28" s="2"/>
    </row>
    <row r="29" spans="1:13" s="217" customFormat="1" outlineLevel="1" x14ac:dyDescent="0.25">
      <c r="A29" s="67" t="s">
        <v>1192</v>
      </c>
      <c r="B29" s="40" t="s">
        <v>2248</v>
      </c>
      <c r="C29" s="234" t="s">
        <v>35</v>
      </c>
      <c r="D29" s="2"/>
      <c r="E29" s="2"/>
      <c r="F29" s="2"/>
      <c r="G29" s="2"/>
      <c r="H29" s="2"/>
      <c r="I29" s="2"/>
      <c r="J29" s="2"/>
      <c r="K29" s="2"/>
      <c r="L29" s="2"/>
      <c r="M29" s="2"/>
    </row>
    <row r="30" spans="1:13" s="217" customFormat="1" outlineLevel="1" x14ac:dyDescent="0.25">
      <c r="A30" s="67" t="s">
        <v>1195</v>
      </c>
      <c r="B30" s="40" t="s">
        <v>2249</v>
      </c>
      <c r="C30" s="234" t="s">
        <v>35</v>
      </c>
      <c r="D30" s="2"/>
      <c r="E30" s="2"/>
      <c r="F30" s="2"/>
      <c r="G30" s="2"/>
      <c r="H30" s="2"/>
      <c r="I30" s="2"/>
      <c r="J30" s="2"/>
      <c r="K30" s="2"/>
      <c r="L30" s="2"/>
      <c r="M30" s="2"/>
    </row>
    <row r="31" spans="1:13" s="217" customFormat="1" outlineLevel="1" x14ac:dyDescent="0.25">
      <c r="A31" s="67" t="s">
        <v>1198</v>
      </c>
      <c r="B31" s="40" t="s">
        <v>2247</v>
      </c>
      <c r="C31" s="234" t="s">
        <v>35</v>
      </c>
      <c r="D31" s="2"/>
      <c r="E31" s="2"/>
      <c r="F31" s="2"/>
      <c r="G31" s="2"/>
      <c r="H31" s="2"/>
      <c r="I31" s="2"/>
      <c r="J31" s="2"/>
      <c r="K31" s="2"/>
      <c r="L31" s="2"/>
      <c r="M31" s="2"/>
    </row>
    <row r="32" spans="1:13" s="217" customFormat="1" outlineLevel="1" x14ac:dyDescent="0.25">
      <c r="A32" s="67" t="s">
        <v>1201</v>
      </c>
      <c r="B32" s="76"/>
      <c r="C32" s="234"/>
      <c r="D32" s="2"/>
      <c r="E32" s="2"/>
      <c r="F32" s="2"/>
      <c r="G32" s="2"/>
      <c r="H32" s="2"/>
      <c r="I32" s="2"/>
      <c r="J32" s="2"/>
      <c r="K32" s="2"/>
      <c r="L32" s="2"/>
      <c r="M32" s="2"/>
    </row>
    <row r="33" spans="1:13" s="217" customFormat="1" outlineLevel="1" x14ac:dyDescent="0.25">
      <c r="A33" s="67" t="s">
        <v>1202</v>
      </c>
      <c r="B33" s="76"/>
      <c r="C33" s="234"/>
      <c r="D33" s="2"/>
      <c r="E33" s="2"/>
      <c r="F33" s="2"/>
      <c r="G33" s="2"/>
      <c r="H33" s="2"/>
      <c r="I33" s="2"/>
      <c r="J33" s="2"/>
      <c r="K33" s="2"/>
      <c r="L33" s="2"/>
      <c r="M33" s="2"/>
    </row>
    <row r="34" spans="1:13" s="217" customFormat="1" outlineLevel="1" x14ac:dyDescent="0.25">
      <c r="A34" s="67" t="s">
        <v>1547</v>
      </c>
      <c r="B34" s="76"/>
      <c r="C34" s="234"/>
      <c r="D34" s="2"/>
      <c r="E34" s="2"/>
      <c r="F34" s="2"/>
      <c r="G34" s="2"/>
      <c r="H34" s="2"/>
      <c r="I34" s="2"/>
      <c r="J34" s="2"/>
      <c r="K34" s="2"/>
      <c r="L34" s="2"/>
      <c r="M34" s="2"/>
    </row>
    <row r="35" spans="1:13" s="217" customFormat="1" outlineLevel="1" x14ac:dyDescent="0.25">
      <c r="A35" s="67" t="s">
        <v>2261</v>
      </c>
      <c r="B35" s="76"/>
      <c r="C35" s="234"/>
      <c r="D35" s="2"/>
      <c r="E35" s="2"/>
      <c r="F35" s="2"/>
      <c r="G35" s="2"/>
      <c r="H35" s="2"/>
      <c r="I35" s="2"/>
      <c r="J35" s="2"/>
      <c r="K35" s="2"/>
      <c r="L35" s="2"/>
      <c r="M35" s="2"/>
    </row>
    <row r="36" spans="1:13" s="217" customFormat="1" outlineLevel="1" x14ac:dyDescent="0.25">
      <c r="A36" s="67" t="s">
        <v>2262</v>
      </c>
      <c r="B36" s="76"/>
      <c r="C36" s="234"/>
      <c r="D36" s="2"/>
      <c r="E36" s="2"/>
      <c r="F36" s="2"/>
      <c r="G36" s="2"/>
      <c r="H36" s="2"/>
      <c r="I36" s="2"/>
      <c r="J36" s="2"/>
      <c r="K36" s="2"/>
      <c r="L36" s="2"/>
      <c r="M36" s="2"/>
    </row>
    <row r="37" spans="1:13" s="217" customFormat="1" outlineLevel="1" x14ac:dyDescent="0.25">
      <c r="A37" s="67" t="s">
        <v>2263</v>
      </c>
      <c r="B37" s="76"/>
      <c r="C37" s="234"/>
      <c r="D37" s="2"/>
      <c r="E37" s="2"/>
      <c r="F37" s="2"/>
      <c r="G37" s="2"/>
      <c r="H37" s="2"/>
      <c r="I37" s="2"/>
      <c r="J37" s="2"/>
      <c r="K37" s="2"/>
      <c r="L37" s="2"/>
      <c r="M37" s="2"/>
    </row>
    <row r="38" spans="1:13" s="217" customFormat="1" outlineLevel="1" x14ac:dyDescent="0.25">
      <c r="A38" s="67" t="s">
        <v>2264</v>
      </c>
      <c r="B38" s="76"/>
      <c r="C38" s="234"/>
      <c r="D38" s="2"/>
      <c r="E38" s="2"/>
      <c r="F38" s="2"/>
      <c r="G38" s="2"/>
      <c r="H38" s="2"/>
      <c r="I38" s="2"/>
      <c r="J38" s="2"/>
      <c r="K38" s="2"/>
      <c r="L38" s="2"/>
      <c r="M38" s="2"/>
    </row>
    <row r="39" spans="1:13" s="217" customFormat="1" outlineLevel="1" x14ac:dyDescent="0.25">
      <c r="A39" s="67" t="s">
        <v>2265</v>
      </c>
      <c r="B39" s="76"/>
      <c r="C39" s="234"/>
      <c r="D39" s="2"/>
      <c r="E39" s="2"/>
      <c r="F39" s="2"/>
      <c r="G39" s="2"/>
      <c r="H39" s="2"/>
      <c r="I39" s="2"/>
      <c r="J39" s="2"/>
      <c r="K39" s="2"/>
      <c r="L39" s="2"/>
      <c r="M39" s="2"/>
    </row>
    <row r="40" spans="1:13" s="217" customFormat="1" outlineLevel="1" x14ac:dyDescent="0.25">
      <c r="A40" s="67" t="s">
        <v>2266</v>
      </c>
      <c r="B40" s="76"/>
      <c r="C40" s="234"/>
      <c r="D40" s="2"/>
      <c r="E40" s="2"/>
      <c r="F40" s="2"/>
      <c r="G40" s="2"/>
      <c r="H40" s="2"/>
      <c r="I40" s="2"/>
      <c r="J40" s="2"/>
      <c r="K40" s="2"/>
      <c r="L40" s="2"/>
      <c r="M40" s="2"/>
    </row>
    <row r="41" spans="1:13" s="217" customFormat="1" outlineLevel="1" x14ac:dyDescent="0.25">
      <c r="A41" s="67" t="s">
        <v>2267</v>
      </c>
      <c r="B41" s="76"/>
      <c r="C41" s="234"/>
      <c r="D41" s="2"/>
      <c r="E41" s="2"/>
      <c r="F41" s="2"/>
      <c r="G41" s="2"/>
      <c r="H41" s="2"/>
      <c r="I41" s="2"/>
      <c r="J41" s="2"/>
      <c r="K41" s="2"/>
      <c r="L41" s="2"/>
      <c r="M41" s="2"/>
    </row>
    <row r="42" spans="1:13" s="217" customFormat="1" outlineLevel="1" x14ac:dyDescent="0.25">
      <c r="A42" s="67" t="s">
        <v>2268</v>
      </c>
      <c r="B42" s="76"/>
      <c r="C42" s="234"/>
      <c r="D42" s="2"/>
      <c r="E42" s="2"/>
      <c r="F42" s="2"/>
      <c r="G42" s="2"/>
      <c r="H42" s="2"/>
      <c r="I42" s="2"/>
      <c r="J42" s="2"/>
      <c r="K42" s="2"/>
      <c r="L42" s="2"/>
      <c r="M42" s="2"/>
    </row>
    <row r="43" spans="1:13" s="217" customFormat="1" outlineLevel="1" x14ac:dyDescent="0.25">
      <c r="A43" s="67" t="s">
        <v>2269</v>
      </c>
      <c r="B43" s="76"/>
      <c r="C43" s="234"/>
      <c r="D43" s="2"/>
      <c r="E43" s="2"/>
      <c r="F43" s="2"/>
      <c r="G43" s="2"/>
      <c r="H43" s="2"/>
      <c r="I43" s="2"/>
      <c r="J43" s="2"/>
      <c r="K43" s="2"/>
      <c r="L43" s="2"/>
      <c r="M43" s="2"/>
    </row>
    <row r="44" spans="1:13" ht="18.75" x14ac:dyDescent="0.25">
      <c r="A44" s="37"/>
      <c r="B44" s="37" t="s">
        <v>2251</v>
      </c>
      <c r="C44" s="83" t="s">
        <v>1191</v>
      </c>
    </row>
    <row r="45" spans="1:13" x14ac:dyDescent="0.25">
      <c r="A45" s="1" t="s">
        <v>1203</v>
      </c>
      <c r="B45" s="44" t="s">
        <v>1193</v>
      </c>
      <c r="C45" s="26" t="s">
        <v>1194</v>
      </c>
    </row>
    <row r="46" spans="1:13" x14ac:dyDescent="0.25">
      <c r="A46" s="175" t="s">
        <v>2253</v>
      </c>
      <c r="B46" s="44" t="s">
        <v>1196</v>
      </c>
      <c r="C46" s="26" t="s">
        <v>1197</v>
      </c>
    </row>
    <row r="47" spans="1:13" x14ac:dyDescent="0.25">
      <c r="A47" s="175" t="s">
        <v>2254</v>
      </c>
      <c r="B47" s="44" t="s">
        <v>1199</v>
      </c>
      <c r="C47" s="26" t="s">
        <v>1200</v>
      </c>
    </row>
    <row r="48" spans="1:13" outlineLevel="1" x14ac:dyDescent="0.25">
      <c r="A48" s="1" t="s">
        <v>1205</v>
      </c>
      <c r="B48" s="43"/>
      <c r="C48" s="26"/>
    </row>
    <row r="49" spans="1:3" outlineLevel="1" x14ac:dyDescent="0.25">
      <c r="A49" s="175" t="s">
        <v>1206</v>
      </c>
      <c r="B49" s="43"/>
      <c r="C49" s="26"/>
    </row>
    <row r="50" spans="1:3" outlineLevel="1" x14ac:dyDescent="0.25">
      <c r="A50" s="175" t="s">
        <v>1207</v>
      </c>
      <c r="B50" s="44"/>
      <c r="C50" s="26"/>
    </row>
    <row r="51" spans="1:3" ht="18.75" x14ac:dyDescent="0.25">
      <c r="A51" s="37"/>
      <c r="B51" s="37" t="s">
        <v>2252</v>
      </c>
      <c r="C51" s="83" t="s">
        <v>1561</v>
      </c>
    </row>
    <row r="52" spans="1:3" x14ac:dyDescent="0.25">
      <c r="A52" s="1" t="s">
        <v>2255</v>
      </c>
      <c r="B52" s="40" t="s">
        <v>1204</v>
      </c>
      <c r="C52" s="26" t="s">
        <v>35</v>
      </c>
    </row>
    <row r="53" spans="1:3" x14ac:dyDescent="0.25">
      <c r="A53" s="1" t="s">
        <v>2256</v>
      </c>
      <c r="B53" s="43"/>
    </row>
    <row r="54" spans="1:3" x14ac:dyDescent="0.25">
      <c r="A54" s="175" t="s">
        <v>2257</v>
      </c>
      <c r="B54" s="43"/>
    </row>
    <row r="55" spans="1:3" x14ac:dyDescent="0.25">
      <c r="A55" s="175" t="s">
        <v>2258</v>
      </c>
      <c r="B55" s="43"/>
    </row>
    <row r="56" spans="1:3" x14ac:dyDescent="0.25">
      <c r="A56" s="175" t="s">
        <v>2259</v>
      </c>
      <c r="B56" s="43"/>
    </row>
    <row r="57" spans="1:3" x14ac:dyDescent="0.25">
      <c r="A57" s="175" t="s">
        <v>2260</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96"/>
  <sheetViews>
    <sheetView topLeftCell="A16" zoomScale="80" zoomScaleNormal="80" workbookViewId="0">
      <selection activeCell="B42" sqref="B42"/>
    </sheetView>
  </sheetViews>
  <sheetFormatPr defaultRowHeight="15" x14ac:dyDescent="0.25"/>
  <cols>
    <col min="1" max="1" width="68.85546875" style="217" bestFit="1" customWidth="1"/>
    <col min="2" max="5" width="20" style="217" customWidth="1"/>
    <col min="6" max="6" width="9.140625" style="217"/>
    <col min="7" max="7" width="18" style="217" bestFit="1" customWidth="1"/>
    <col min="8" max="16384" width="9.140625" style="217"/>
  </cols>
  <sheetData>
    <row r="1" spans="1:5" ht="18.75" x14ac:dyDescent="0.3">
      <c r="A1" s="414" t="s">
        <v>2701</v>
      </c>
      <c r="B1" s="415"/>
      <c r="C1" s="415"/>
      <c r="D1" s="415"/>
      <c r="E1" s="416"/>
    </row>
    <row r="2" spans="1:5" x14ac:dyDescent="0.25">
      <c r="A2" s="319"/>
      <c r="B2" s="320"/>
      <c r="C2" s="320"/>
      <c r="D2" s="320"/>
      <c r="E2" s="321"/>
    </row>
    <row r="3" spans="1:5" ht="18.75" x14ac:dyDescent="0.25">
      <c r="A3" s="322" t="s">
        <v>2702</v>
      </c>
      <c r="B3" s="323">
        <v>44348</v>
      </c>
      <c r="C3" s="323">
        <v>44440</v>
      </c>
      <c r="D3" s="323">
        <v>44531</v>
      </c>
      <c r="E3" s="323">
        <v>44621</v>
      </c>
    </row>
    <row r="4" spans="1:5" x14ac:dyDescent="0.25">
      <c r="A4" s="324"/>
      <c r="B4" s="325"/>
      <c r="C4" s="325"/>
      <c r="D4" s="325"/>
      <c r="E4" s="325"/>
    </row>
    <row r="5" spans="1:5" ht="15.75" x14ac:dyDescent="0.25">
      <c r="A5" s="327" t="s">
        <v>2703</v>
      </c>
      <c r="B5" s="328" t="s">
        <v>2704</v>
      </c>
      <c r="C5" s="328" t="s">
        <v>2705</v>
      </c>
      <c r="D5" s="328" t="s">
        <v>2706</v>
      </c>
      <c r="E5" s="328" t="s">
        <v>2792</v>
      </c>
    </row>
    <row r="6" spans="1:5" ht="15.75" x14ac:dyDescent="0.25">
      <c r="A6" s="327" t="s">
        <v>2707</v>
      </c>
      <c r="B6" s="329">
        <v>121890</v>
      </c>
      <c r="C6" s="329">
        <v>121548</v>
      </c>
      <c r="D6" s="329">
        <v>121945</v>
      </c>
      <c r="E6" s="329">
        <v>121807</v>
      </c>
    </row>
    <row r="7" spans="1:5" ht="15.75" x14ac:dyDescent="0.25">
      <c r="A7" s="327" t="s">
        <v>2708</v>
      </c>
      <c r="B7" s="329">
        <v>109648</v>
      </c>
      <c r="C7" s="329">
        <v>109336</v>
      </c>
      <c r="D7" s="329">
        <v>109720</v>
      </c>
      <c r="E7" s="329">
        <v>109717</v>
      </c>
    </row>
    <row r="8" spans="1:5" ht="15.75" x14ac:dyDescent="0.25">
      <c r="A8" s="327" t="s">
        <v>2709</v>
      </c>
      <c r="B8" s="329" t="s">
        <v>2710</v>
      </c>
      <c r="C8" s="329" t="s">
        <v>2710</v>
      </c>
      <c r="D8" s="329" t="s">
        <v>2711</v>
      </c>
      <c r="E8" s="329" t="s">
        <v>2711</v>
      </c>
    </row>
    <row r="9" spans="1:5" ht="15.75" x14ac:dyDescent="0.25">
      <c r="A9" s="327" t="s">
        <v>2712</v>
      </c>
      <c r="B9" s="330">
        <v>125888</v>
      </c>
      <c r="C9" s="330">
        <v>126173.99171520716</v>
      </c>
      <c r="D9" s="330">
        <v>126965.67732994382</v>
      </c>
      <c r="E9" s="330">
        <v>127324.3142348141</v>
      </c>
    </row>
    <row r="10" spans="1:5" ht="15.75" x14ac:dyDescent="0.25">
      <c r="A10" s="327"/>
      <c r="B10" s="330"/>
      <c r="C10" s="330"/>
      <c r="D10" s="330"/>
      <c r="E10" s="330"/>
    </row>
    <row r="11" spans="1:5" ht="15.75" x14ac:dyDescent="0.25">
      <c r="A11" s="331" t="s">
        <v>2713</v>
      </c>
      <c r="B11" s="332">
        <v>0.59103591658407206</v>
      </c>
      <c r="C11" s="332">
        <v>0.57963636453385448</v>
      </c>
      <c r="D11" s="332">
        <v>0.58105109806122446</v>
      </c>
      <c r="E11" s="332">
        <v>0.58061784176258802</v>
      </c>
    </row>
    <row r="12" spans="1:5" ht="15.75" x14ac:dyDescent="0.25">
      <c r="A12" s="331" t="s">
        <v>2714</v>
      </c>
      <c r="B12" s="332">
        <v>0.55073291561846094</v>
      </c>
      <c r="C12" s="332">
        <v>0.5184973028037182</v>
      </c>
      <c r="D12" s="332">
        <v>0.5006529448787469</v>
      </c>
      <c r="E12" s="332">
        <v>0.49079693656888296</v>
      </c>
    </row>
    <row r="13" spans="1:5" ht="15.75" x14ac:dyDescent="0.25">
      <c r="A13" s="331" t="s">
        <v>2715</v>
      </c>
      <c r="B13" s="332">
        <v>0.3907790907508345</v>
      </c>
      <c r="C13" s="332">
        <v>0.37016539812706517</v>
      </c>
      <c r="D13" s="332">
        <v>0.35621023797650736</v>
      </c>
      <c r="E13" s="332">
        <v>0.34828722718881677</v>
      </c>
    </row>
    <row r="14" spans="1:5" ht="15.75" x14ac:dyDescent="0.25">
      <c r="A14" s="327" t="s">
        <v>2716</v>
      </c>
      <c r="B14" s="333" t="s">
        <v>2717</v>
      </c>
      <c r="C14" s="333" t="s">
        <v>2718</v>
      </c>
      <c r="D14" s="332" t="s">
        <v>2719</v>
      </c>
      <c r="E14" s="332" t="s">
        <v>2793</v>
      </c>
    </row>
    <row r="15" spans="1:5" ht="15.75" x14ac:dyDescent="0.25">
      <c r="A15" s="327" t="s">
        <v>2720</v>
      </c>
      <c r="B15" s="333" t="s">
        <v>2721</v>
      </c>
      <c r="C15" s="333" t="s">
        <v>2722</v>
      </c>
      <c r="D15" s="332" t="s">
        <v>2723</v>
      </c>
      <c r="E15" s="332" t="s">
        <v>2794</v>
      </c>
    </row>
    <row r="16" spans="1:5" ht="15.75" x14ac:dyDescent="0.25">
      <c r="A16" s="327"/>
      <c r="B16" s="333"/>
      <c r="C16" s="333"/>
      <c r="D16" s="333"/>
      <c r="E16" s="333"/>
    </row>
    <row r="17" spans="1:5" ht="15.75" x14ac:dyDescent="0.25">
      <c r="A17" s="327" t="s">
        <v>2724</v>
      </c>
      <c r="B17" s="334" t="s">
        <v>2725</v>
      </c>
      <c r="C17" s="334" t="s">
        <v>2725</v>
      </c>
      <c r="D17" s="334" t="s">
        <v>2725</v>
      </c>
      <c r="E17" s="334" t="s">
        <v>2725</v>
      </c>
    </row>
    <row r="18" spans="1:5" ht="15.75" x14ac:dyDescent="0.25">
      <c r="A18" s="327" t="s">
        <v>2726</v>
      </c>
      <c r="B18" s="334" t="s">
        <v>2630</v>
      </c>
      <c r="C18" s="334" t="s">
        <v>2630</v>
      </c>
      <c r="D18" s="334" t="s">
        <v>2630</v>
      </c>
      <c r="E18" s="334" t="s">
        <v>2630</v>
      </c>
    </row>
    <row r="19" spans="1:5" ht="15.75" x14ac:dyDescent="0.25">
      <c r="A19" s="327" t="s">
        <v>2727</v>
      </c>
      <c r="B19" s="335">
        <v>0.1</v>
      </c>
      <c r="C19" s="335">
        <v>0.1</v>
      </c>
      <c r="D19" s="335">
        <v>0.1</v>
      </c>
      <c r="E19" s="335">
        <v>0.1</v>
      </c>
    </row>
    <row r="20" spans="1:5" ht="15.75" x14ac:dyDescent="0.25">
      <c r="A20" s="331" t="s">
        <v>2728</v>
      </c>
      <c r="B20" s="335">
        <v>0</v>
      </c>
      <c r="C20" s="335">
        <v>0</v>
      </c>
      <c r="D20" s="335">
        <v>0</v>
      </c>
      <c r="E20" s="335">
        <v>0</v>
      </c>
    </row>
    <row r="21" spans="1:5" ht="15.75" x14ac:dyDescent="0.25">
      <c r="A21" s="327" t="s">
        <v>2729</v>
      </c>
      <c r="B21" s="334" t="s">
        <v>2630</v>
      </c>
      <c r="C21" s="334" t="s">
        <v>2630</v>
      </c>
      <c r="D21" s="334" t="s">
        <v>2630</v>
      </c>
      <c r="E21" s="334" t="s">
        <v>2630</v>
      </c>
    </row>
    <row r="22" spans="1:5" ht="15.75" x14ac:dyDescent="0.25">
      <c r="A22" s="327" t="s">
        <v>2730</v>
      </c>
      <c r="B22" s="335">
        <v>0.1</v>
      </c>
      <c r="C22" s="335">
        <v>0.1</v>
      </c>
      <c r="D22" s="335">
        <v>0.1</v>
      </c>
      <c r="E22" s="335">
        <v>0.1</v>
      </c>
    </row>
    <row r="23" spans="1:5" ht="15.75" x14ac:dyDescent="0.25">
      <c r="A23" s="327" t="s">
        <v>2731</v>
      </c>
      <c r="B23" s="335">
        <v>0</v>
      </c>
      <c r="C23" s="335">
        <v>0</v>
      </c>
      <c r="D23" s="335">
        <v>0</v>
      </c>
      <c r="E23" s="335">
        <v>0</v>
      </c>
    </row>
    <row r="24" spans="1:5" ht="15.75" x14ac:dyDescent="0.25">
      <c r="A24" s="327" t="s">
        <v>2732</v>
      </c>
      <c r="B24" s="335">
        <v>0</v>
      </c>
      <c r="C24" s="335">
        <v>0</v>
      </c>
      <c r="D24" s="335">
        <v>0</v>
      </c>
      <c r="E24" s="335">
        <v>0</v>
      </c>
    </row>
    <row r="25" spans="1:5" ht="15.75" x14ac:dyDescent="0.25">
      <c r="A25" s="327" t="s">
        <v>2733</v>
      </c>
      <c r="B25" s="335">
        <v>1</v>
      </c>
      <c r="C25" s="335">
        <v>1</v>
      </c>
      <c r="D25" s="335">
        <v>1</v>
      </c>
      <c r="E25" s="335">
        <v>1</v>
      </c>
    </row>
    <row r="26" spans="1:5" ht="15.75" x14ac:dyDescent="0.25">
      <c r="A26" s="336" t="s">
        <v>2734</v>
      </c>
      <c r="B26" s="337">
        <v>0</v>
      </c>
      <c r="C26" s="337">
        <v>0</v>
      </c>
      <c r="D26" s="337">
        <v>0</v>
      </c>
      <c r="E26" s="337">
        <v>0</v>
      </c>
    </row>
    <row r="27" spans="1:5" x14ac:dyDescent="0.25">
      <c r="A27" s="338"/>
      <c r="B27" s="326"/>
      <c r="C27" s="326"/>
      <c r="D27" s="392"/>
      <c r="E27" s="391"/>
    </row>
    <row r="28" spans="1:5" ht="18.75" x14ac:dyDescent="0.3">
      <c r="A28" s="339" t="s">
        <v>2735</v>
      </c>
      <c r="B28" s="398"/>
      <c r="C28" s="340"/>
      <c r="D28" s="340"/>
      <c r="E28" s="393"/>
    </row>
    <row r="29" spans="1:5" x14ac:dyDescent="0.25">
      <c r="A29" s="341"/>
      <c r="B29" s="342"/>
      <c r="C29" s="343"/>
      <c r="D29" s="343"/>
      <c r="E29" s="394"/>
    </row>
    <row r="30" spans="1:5" ht="15.75" x14ac:dyDescent="0.25">
      <c r="A30" s="327" t="s">
        <v>2736</v>
      </c>
      <c r="B30" s="335">
        <v>0.36948915572924346</v>
      </c>
      <c r="C30" s="344">
        <v>0.36784099004926457</v>
      </c>
      <c r="D30" s="344">
        <v>0.36550874315343856</v>
      </c>
      <c r="E30" s="344">
        <v>0.36313037195995485</v>
      </c>
    </row>
    <row r="31" spans="1:5" ht="15.75" x14ac:dyDescent="0.25">
      <c r="A31" s="327" t="s">
        <v>2737</v>
      </c>
      <c r="B31" s="335">
        <v>0.63051084427075654</v>
      </c>
      <c r="C31" s="344">
        <v>0.63215900995073537</v>
      </c>
      <c r="D31" s="344">
        <v>0.63449125684656138</v>
      </c>
      <c r="E31" s="344">
        <v>0.63686962804004521</v>
      </c>
    </row>
    <row r="32" spans="1:5" ht="15.75" x14ac:dyDescent="0.25">
      <c r="A32" s="327"/>
      <c r="B32" s="345"/>
      <c r="C32" s="346"/>
      <c r="D32" s="346"/>
      <c r="E32" s="395"/>
    </row>
    <row r="33" spans="1:5" ht="15.75" x14ac:dyDescent="0.25">
      <c r="A33" s="327" t="s">
        <v>2738</v>
      </c>
      <c r="B33" s="345">
        <v>0.15266419071843931</v>
      </c>
      <c r="C33" s="346">
        <v>0.15196147438212781</v>
      </c>
      <c r="D33" s="346">
        <v>0.15023126300621681</v>
      </c>
      <c r="E33" s="346">
        <v>0.14912514443562114</v>
      </c>
    </row>
    <row r="34" spans="1:5" ht="15.75" x14ac:dyDescent="0.25">
      <c r="A34" s="327" t="s">
        <v>2739</v>
      </c>
      <c r="B34" s="345">
        <v>0.38999925305544447</v>
      </c>
      <c r="C34" s="346">
        <v>0.38890228664453108</v>
      </c>
      <c r="D34" s="346">
        <v>0.38501815592102218</v>
      </c>
      <c r="E34" s="346">
        <v>0.38363754985325049</v>
      </c>
    </row>
    <row r="35" spans="1:5" ht="15.75" x14ac:dyDescent="0.25">
      <c r="A35" s="327" t="s">
        <v>2740</v>
      </c>
      <c r="B35" s="345">
        <v>0.32732754218398297</v>
      </c>
      <c r="C35" s="346">
        <v>0.32716556251158241</v>
      </c>
      <c r="D35" s="346">
        <v>0.32915910956446948</v>
      </c>
      <c r="E35" s="346">
        <v>0.33035277078081793</v>
      </c>
    </row>
    <row r="36" spans="1:5" ht="15.75" x14ac:dyDescent="0.25">
      <c r="A36" s="327" t="s">
        <v>2741</v>
      </c>
      <c r="B36" s="345">
        <v>7.7330644536263857E-2</v>
      </c>
      <c r="C36" s="346">
        <v>7.9163970758356891E-2</v>
      </c>
      <c r="D36" s="346">
        <v>8.2476469316252424E-2</v>
      </c>
      <c r="E36" s="346">
        <v>8.4070227868564926E-2</v>
      </c>
    </row>
    <row r="37" spans="1:5" ht="15.75" x14ac:dyDescent="0.25">
      <c r="A37" s="336" t="s">
        <v>2742</v>
      </c>
      <c r="B37" s="347">
        <v>5.2678369505869405E-2</v>
      </c>
      <c r="C37" s="346">
        <v>5.2806705703401714E-2</v>
      </c>
      <c r="D37" s="348">
        <v>5.3115002192039261E-2</v>
      </c>
      <c r="E37" s="348">
        <v>5.2814307061745572E-2</v>
      </c>
    </row>
    <row r="38" spans="1:5" x14ac:dyDescent="0.25">
      <c r="A38" s="338"/>
      <c r="B38" s="326"/>
      <c r="C38" s="392"/>
      <c r="D38" s="392"/>
      <c r="E38" s="391"/>
    </row>
    <row r="39" spans="1:5" ht="18.75" x14ac:dyDescent="0.3">
      <c r="A39" s="339" t="s">
        <v>2743</v>
      </c>
      <c r="B39" s="350"/>
      <c r="C39" s="349"/>
      <c r="D39" s="349"/>
      <c r="E39" s="393"/>
    </row>
    <row r="40" spans="1:5" x14ac:dyDescent="0.25">
      <c r="A40" s="351"/>
      <c r="B40" s="342"/>
      <c r="C40" s="342"/>
      <c r="D40" s="342"/>
      <c r="E40" s="394"/>
    </row>
    <row r="41" spans="1:5" ht="15.75" x14ac:dyDescent="0.25">
      <c r="A41" s="352" t="s">
        <v>2744</v>
      </c>
      <c r="B41" s="329">
        <v>66</v>
      </c>
      <c r="C41" s="329">
        <v>71</v>
      </c>
      <c r="D41" s="329">
        <v>74</v>
      </c>
      <c r="E41" s="329">
        <v>72</v>
      </c>
    </row>
    <row r="42" spans="1:5" ht="15.75" x14ac:dyDescent="0.25">
      <c r="A42" s="353" t="s">
        <v>2745</v>
      </c>
      <c r="B42" s="354">
        <v>5.4147181885306421E-4</v>
      </c>
      <c r="C42" s="354">
        <v>5.8413137196827595E-4</v>
      </c>
      <c r="D42" s="354">
        <v>6.0683094837836731E-4</v>
      </c>
      <c r="E42" s="354">
        <v>5.9109903371727408E-4</v>
      </c>
    </row>
    <row r="43" spans="1:5" ht="15.75" x14ac:dyDescent="0.25">
      <c r="A43" s="353" t="s">
        <v>2746</v>
      </c>
      <c r="B43" s="355">
        <v>7.5096220300000001</v>
      </c>
      <c r="C43" s="355">
        <v>9.3813384399999986</v>
      </c>
      <c r="D43" s="355">
        <v>9.4249210199999993</v>
      </c>
      <c r="E43" s="355">
        <v>7.9959693600000001</v>
      </c>
    </row>
    <row r="44" spans="1:5" ht="15.75" x14ac:dyDescent="0.25">
      <c r="A44" s="353" t="s">
        <v>2747</v>
      </c>
      <c r="B44" s="356">
        <v>4.8940200473011073E-4</v>
      </c>
      <c r="C44" s="356">
        <v>6.1171220223192634E-4</v>
      </c>
      <c r="D44" s="356">
        <v>6.0873375932261669E-4</v>
      </c>
      <c r="E44" s="354">
        <v>5.1556986915450294E-4</v>
      </c>
    </row>
    <row r="45" spans="1:5" ht="15.75" x14ac:dyDescent="0.25">
      <c r="A45" s="357" t="s">
        <v>2748</v>
      </c>
      <c r="B45" s="358">
        <v>0.27985585000000002</v>
      </c>
      <c r="C45" s="358">
        <v>0.29824571999999999</v>
      </c>
      <c r="D45" s="359">
        <v>0.28252709999999998</v>
      </c>
      <c r="E45" s="359">
        <v>0.24924789999999999</v>
      </c>
    </row>
    <row r="46" spans="1:5" x14ac:dyDescent="0.25">
      <c r="A46" s="338"/>
      <c r="B46" s="361"/>
      <c r="C46" s="360"/>
      <c r="D46" s="396"/>
      <c r="E46" s="391"/>
    </row>
    <row r="47" spans="1:5" ht="18.75" x14ac:dyDescent="0.3">
      <c r="A47" s="339" t="s">
        <v>2749</v>
      </c>
      <c r="B47" s="350"/>
      <c r="C47" s="349"/>
      <c r="D47" s="349"/>
      <c r="E47" s="393"/>
    </row>
    <row r="48" spans="1:5" x14ac:dyDescent="0.25">
      <c r="A48" s="338"/>
      <c r="B48" s="342"/>
      <c r="C48" s="397"/>
      <c r="D48" s="397"/>
      <c r="E48" s="391"/>
    </row>
    <row r="49" spans="1:7" ht="15.75" x14ac:dyDescent="0.25">
      <c r="A49" s="331" t="s">
        <v>2750</v>
      </c>
      <c r="B49" s="363">
        <v>17</v>
      </c>
      <c r="C49" s="363">
        <v>16</v>
      </c>
      <c r="D49" s="363">
        <v>16</v>
      </c>
      <c r="E49" s="363">
        <v>15</v>
      </c>
    </row>
    <row r="50" spans="1:7" ht="15.75" x14ac:dyDescent="0.25">
      <c r="A50" s="331" t="s">
        <v>2751</v>
      </c>
      <c r="B50" s="364" t="s">
        <v>2752</v>
      </c>
      <c r="C50" s="364">
        <v>9.5250000000000004</v>
      </c>
      <c r="D50" s="364">
        <v>9.5250000000000004</v>
      </c>
      <c r="E50" s="364">
        <v>8.7750000000000004</v>
      </c>
    </row>
    <row r="51" spans="1:7" ht="15.75" x14ac:dyDescent="0.25">
      <c r="A51" s="331" t="s">
        <v>2753</v>
      </c>
      <c r="B51" s="365" t="s">
        <v>2754</v>
      </c>
      <c r="C51" s="365" t="s">
        <v>2755</v>
      </c>
      <c r="D51" s="366" t="s">
        <v>2756</v>
      </c>
      <c r="E51" s="366" t="s">
        <v>2795</v>
      </c>
    </row>
    <row r="52" spans="1:7" ht="15.75" x14ac:dyDescent="0.25">
      <c r="A52" s="331" t="s">
        <v>2757</v>
      </c>
      <c r="B52" s="363" t="s">
        <v>2758</v>
      </c>
      <c r="C52" s="367" t="s">
        <v>2758</v>
      </c>
      <c r="D52" s="368" t="s">
        <v>2758</v>
      </c>
      <c r="E52" s="368" t="s">
        <v>2758</v>
      </c>
    </row>
    <row r="53" spans="1:7" ht="31.5" customHeight="1" x14ac:dyDescent="0.25">
      <c r="A53" s="369" t="s">
        <v>2759</v>
      </c>
      <c r="B53" s="417" t="s">
        <v>2760</v>
      </c>
      <c r="C53" s="418"/>
      <c r="D53" s="418"/>
      <c r="E53" s="419"/>
    </row>
    <row r="54" spans="1:7" ht="15.75" x14ac:dyDescent="0.25">
      <c r="A54" s="336" t="s">
        <v>2761</v>
      </c>
      <c r="B54" s="420" t="s">
        <v>2762</v>
      </c>
      <c r="C54" s="421"/>
      <c r="D54" s="421"/>
      <c r="E54" s="422"/>
    </row>
    <row r="55" spans="1:7" x14ac:dyDescent="0.25">
      <c r="A55" s="370"/>
      <c r="B55" s="371"/>
      <c r="C55" s="371"/>
      <c r="D55" s="371"/>
      <c r="E55" s="372"/>
    </row>
    <row r="56" spans="1:7" ht="18.75" x14ac:dyDescent="0.3">
      <c r="A56" s="339" t="s">
        <v>2763</v>
      </c>
      <c r="B56" s="373"/>
      <c r="C56" s="374"/>
      <c r="D56" s="374"/>
      <c r="E56" s="375"/>
    </row>
    <row r="57" spans="1:7" x14ac:dyDescent="0.25">
      <c r="A57" s="376"/>
      <c r="B57" s="362"/>
      <c r="C57" s="377"/>
      <c r="D57" s="377"/>
      <c r="E57" s="362"/>
    </row>
    <row r="58" spans="1:7" ht="15.75" x14ac:dyDescent="0.25">
      <c r="A58" s="331" t="s">
        <v>2764</v>
      </c>
      <c r="B58" s="335">
        <v>0.51001057391744475</v>
      </c>
      <c r="C58" s="344">
        <v>0.61218215404724408</v>
      </c>
      <c r="D58" s="344">
        <v>0.62757326422992121</v>
      </c>
      <c r="E58" s="344">
        <v>0.76965995479088312</v>
      </c>
    </row>
    <row r="59" spans="1:7" ht="15.75" x14ac:dyDescent="0.25">
      <c r="A59" s="331" t="s">
        <v>2765</v>
      </c>
      <c r="B59" s="328">
        <v>15.068243497999999</v>
      </c>
      <c r="C59" s="378">
        <v>15.133252765</v>
      </c>
      <c r="D59" s="378">
        <f>15343990143/1000000000</f>
        <v>15.343990142999999</v>
      </c>
      <c r="E59" s="378">
        <v>15.397967726999999</v>
      </c>
      <c r="G59" s="379"/>
    </row>
    <row r="60" spans="1:7" ht="15.75" x14ac:dyDescent="0.25">
      <c r="A60" s="331" t="s">
        <v>2766</v>
      </c>
      <c r="B60" s="328">
        <v>15.36435758961</v>
      </c>
      <c r="C60" s="328">
        <v>15.3560350173</v>
      </c>
      <c r="D60" s="328">
        <f>(15482829522.15+19805819.64)/1000000000</f>
        <v>15.502635341789999</v>
      </c>
      <c r="E60" s="378">
        <f>(15397967727+19773359)/1000000000</f>
        <v>15.417741085999999</v>
      </c>
      <c r="G60" s="379"/>
    </row>
    <row r="61" spans="1:7" ht="15.75" x14ac:dyDescent="0.25">
      <c r="A61" s="327" t="s">
        <v>2767</v>
      </c>
      <c r="B61" s="335">
        <v>0.48286146982211298</v>
      </c>
      <c r="C61" s="335">
        <v>0.59087574145301835</v>
      </c>
      <c r="D61" s="335">
        <v>0.6129969514582676</v>
      </c>
      <c r="E61" s="335">
        <v>0.75700753114871788</v>
      </c>
    </row>
    <row r="62" spans="1:7" ht="15.75" x14ac:dyDescent="0.25">
      <c r="A62" s="331" t="s">
        <v>2768</v>
      </c>
      <c r="B62" s="380">
        <v>0.03</v>
      </c>
      <c r="C62" s="380">
        <v>0.03</v>
      </c>
      <c r="D62" s="380">
        <v>0.03</v>
      </c>
      <c r="E62" s="335">
        <v>0.03</v>
      </c>
    </row>
    <row r="63" spans="1:7" ht="15.75" x14ac:dyDescent="0.25">
      <c r="A63" s="327" t="s">
        <v>2769</v>
      </c>
      <c r="B63" s="380">
        <v>0.05</v>
      </c>
      <c r="C63" s="380">
        <v>0.05</v>
      </c>
      <c r="D63" s="380">
        <v>0.05</v>
      </c>
      <c r="E63" s="380">
        <v>0.05</v>
      </c>
    </row>
    <row r="64" spans="1:7" ht="15.75" x14ac:dyDescent="0.25">
      <c r="A64" s="327" t="s">
        <v>2770</v>
      </c>
      <c r="B64" s="380">
        <v>0.2</v>
      </c>
      <c r="C64" s="380">
        <v>0.2</v>
      </c>
      <c r="D64" s="380">
        <v>0.2</v>
      </c>
      <c r="E64" s="380">
        <v>0.2</v>
      </c>
    </row>
    <row r="65" spans="1:5" ht="15.75" x14ac:dyDescent="0.25">
      <c r="A65" s="327" t="s">
        <v>2771</v>
      </c>
      <c r="B65" s="381">
        <v>1.9871957440000001E-2</v>
      </c>
      <c r="C65" s="381">
        <v>1.9838672339999999E-2</v>
      </c>
      <c r="D65" s="381">
        <f>19805819.64/1000000000</f>
        <v>1.980581964E-2</v>
      </c>
      <c r="E65" s="381">
        <v>1.9773358829999997E-2</v>
      </c>
    </row>
    <row r="66" spans="1:5" ht="15.75" x14ac:dyDescent="0.25">
      <c r="A66" s="327" t="s">
        <v>2772</v>
      </c>
      <c r="B66" s="381">
        <v>1.9871957440000001E-2</v>
      </c>
      <c r="C66" s="381">
        <v>1.9838672339999999E-2</v>
      </c>
      <c r="D66" s="381">
        <f>D65</f>
        <v>1.980581964E-2</v>
      </c>
      <c r="E66" s="381">
        <f>E65</f>
        <v>1.9773358829999997E-2</v>
      </c>
    </row>
    <row r="67" spans="1:5" ht="15.75" x14ac:dyDescent="0.25">
      <c r="A67" s="327" t="s">
        <v>2773</v>
      </c>
      <c r="B67" s="382">
        <v>10.790931634493507</v>
      </c>
      <c r="C67" s="382">
        <v>10.818376605427057</v>
      </c>
      <c r="D67" s="382">
        <v>10.88686910599813</v>
      </c>
      <c r="E67" s="382">
        <v>10.942730504439</v>
      </c>
    </row>
    <row r="68" spans="1:5" ht="15.75" x14ac:dyDescent="0.25">
      <c r="A68" s="327" t="s">
        <v>2774</v>
      </c>
      <c r="B68" s="383" t="s">
        <v>2630</v>
      </c>
      <c r="C68" s="383" t="s">
        <v>2630</v>
      </c>
      <c r="D68" s="383" t="s">
        <v>2630</v>
      </c>
      <c r="E68" s="382" t="s">
        <v>2630</v>
      </c>
    </row>
    <row r="69" spans="1:5" ht="15.75" x14ac:dyDescent="0.25">
      <c r="A69" s="327" t="s">
        <v>2775</v>
      </c>
      <c r="B69" s="423" t="s">
        <v>2776</v>
      </c>
      <c r="C69" s="424"/>
      <c r="D69" s="424"/>
      <c r="E69" s="425"/>
    </row>
    <row r="70" spans="1:5" ht="15.75" x14ac:dyDescent="0.25">
      <c r="A70" s="336" t="s">
        <v>2777</v>
      </c>
      <c r="B70" s="384" t="s">
        <v>2630</v>
      </c>
      <c r="C70" s="385" t="s">
        <v>2630</v>
      </c>
      <c r="D70" s="384" t="s">
        <v>2630</v>
      </c>
      <c r="E70" s="384" t="s">
        <v>2630</v>
      </c>
    </row>
    <row r="71" spans="1:5" x14ac:dyDescent="0.25">
      <c r="A71" s="370"/>
      <c r="B71" s="386"/>
      <c r="C71" s="386"/>
      <c r="D71" s="386"/>
      <c r="E71" s="387"/>
    </row>
    <row r="72" spans="1:5" ht="30" customHeight="1" x14ac:dyDescent="0.25">
      <c r="A72" s="426" t="s">
        <v>2778</v>
      </c>
      <c r="B72" s="427"/>
      <c r="C72" s="427"/>
      <c r="D72" s="427"/>
      <c r="E72" s="428"/>
    </row>
    <row r="73" spans="1:5" x14ac:dyDescent="0.25">
      <c r="A73" s="388"/>
      <c r="B73" s="389"/>
      <c r="C73" s="389"/>
      <c r="D73" s="389"/>
      <c r="E73" s="390"/>
    </row>
    <row r="74" spans="1:5" x14ac:dyDescent="0.25">
      <c r="A74" s="408" t="s">
        <v>2779</v>
      </c>
      <c r="B74" s="409"/>
      <c r="C74" s="409"/>
      <c r="D74" s="409"/>
      <c r="E74" s="410"/>
    </row>
    <row r="75" spans="1:5" x14ac:dyDescent="0.25">
      <c r="A75" s="408"/>
      <c r="B75" s="409"/>
      <c r="C75" s="409"/>
      <c r="D75" s="409"/>
      <c r="E75" s="410"/>
    </row>
    <row r="76" spans="1:5" x14ac:dyDescent="0.25">
      <c r="A76" s="408" t="s">
        <v>2780</v>
      </c>
      <c r="B76" s="409"/>
      <c r="C76" s="409"/>
      <c r="D76" s="409"/>
      <c r="E76" s="410"/>
    </row>
    <row r="77" spans="1:5" x14ac:dyDescent="0.25">
      <c r="A77" s="408"/>
      <c r="B77" s="409"/>
      <c r="C77" s="409"/>
      <c r="D77" s="409"/>
      <c r="E77" s="410"/>
    </row>
    <row r="78" spans="1:5" x14ac:dyDescent="0.25">
      <c r="A78" s="408" t="s">
        <v>2781</v>
      </c>
      <c r="B78" s="409"/>
      <c r="C78" s="409"/>
      <c r="D78" s="409"/>
      <c r="E78" s="410"/>
    </row>
    <row r="79" spans="1:5" x14ac:dyDescent="0.25">
      <c r="A79" s="408"/>
      <c r="B79" s="409"/>
      <c r="C79" s="409"/>
      <c r="D79" s="409"/>
      <c r="E79" s="410"/>
    </row>
    <row r="80" spans="1:5" x14ac:dyDescent="0.25">
      <c r="A80" s="408" t="s">
        <v>2782</v>
      </c>
      <c r="B80" s="409"/>
      <c r="C80" s="409"/>
      <c r="D80" s="409"/>
      <c r="E80" s="410"/>
    </row>
    <row r="81" spans="1:5" x14ac:dyDescent="0.25">
      <c r="A81" s="408"/>
      <c r="B81" s="409"/>
      <c r="C81" s="409"/>
      <c r="D81" s="409"/>
      <c r="E81" s="410"/>
    </row>
    <row r="82" spans="1:5" x14ac:dyDescent="0.25">
      <c r="A82" s="408" t="s">
        <v>2783</v>
      </c>
      <c r="B82" s="409"/>
      <c r="C82" s="409"/>
      <c r="D82" s="409"/>
      <c r="E82" s="410"/>
    </row>
    <row r="83" spans="1:5" x14ac:dyDescent="0.25">
      <c r="A83" s="408"/>
      <c r="B83" s="409"/>
      <c r="C83" s="409"/>
      <c r="D83" s="409"/>
      <c r="E83" s="410"/>
    </row>
    <row r="84" spans="1:5" x14ac:dyDescent="0.25">
      <c r="A84" s="408" t="s">
        <v>2784</v>
      </c>
      <c r="B84" s="409"/>
      <c r="C84" s="409"/>
      <c r="D84" s="409"/>
      <c r="E84" s="410"/>
    </row>
    <row r="85" spans="1:5" x14ac:dyDescent="0.25">
      <c r="A85" s="408"/>
      <c r="B85" s="409"/>
      <c r="C85" s="409"/>
      <c r="D85" s="409"/>
      <c r="E85" s="410"/>
    </row>
    <row r="86" spans="1:5" x14ac:dyDescent="0.25">
      <c r="A86" s="408" t="s">
        <v>2785</v>
      </c>
      <c r="B86" s="409"/>
      <c r="C86" s="409"/>
      <c r="D86" s="409"/>
      <c r="E86" s="410"/>
    </row>
    <row r="87" spans="1:5" x14ac:dyDescent="0.25">
      <c r="A87" s="408"/>
      <c r="B87" s="409"/>
      <c r="C87" s="409"/>
      <c r="D87" s="409"/>
      <c r="E87" s="410"/>
    </row>
    <row r="88" spans="1:5" x14ac:dyDescent="0.25">
      <c r="A88" s="408" t="s">
        <v>2786</v>
      </c>
      <c r="B88" s="409"/>
      <c r="C88" s="409" t="s">
        <v>2787</v>
      </c>
      <c r="D88" s="409"/>
      <c r="E88" s="410"/>
    </row>
    <row r="89" spans="1:5" x14ac:dyDescent="0.25">
      <c r="A89" s="408"/>
      <c r="B89" s="409"/>
      <c r="C89" s="409"/>
      <c r="D89" s="409"/>
      <c r="E89" s="410"/>
    </row>
    <row r="90" spans="1:5" x14ac:dyDescent="0.25">
      <c r="A90" s="408" t="s">
        <v>2788</v>
      </c>
      <c r="B90" s="409"/>
      <c r="C90" s="409"/>
      <c r="D90" s="409"/>
      <c r="E90" s="410"/>
    </row>
    <row r="91" spans="1:5" x14ac:dyDescent="0.25">
      <c r="A91" s="408"/>
      <c r="B91" s="409"/>
      <c r="C91" s="409"/>
      <c r="D91" s="409"/>
      <c r="E91" s="410"/>
    </row>
    <row r="92" spans="1:5" x14ac:dyDescent="0.25">
      <c r="A92" s="408" t="s">
        <v>2789</v>
      </c>
      <c r="B92" s="409"/>
      <c r="C92" s="409"/>
      <c r="D92" s="409"/>
      <c r="E92" s="410"/>
    </row>
    <row r="93" spans="1:5" x14ac:dyDescent="0.25">
      <c r="A93" s="408"/>
      <c r="B93" s="409"/>
      <c r="C93" s="409"/>
      <c r="D93" s="409"/>
      <c r="E93" s="410"/>
    </row>
    <row r="94" spans="1:5" x14ac:dyDescent="0.25">
      <c r="A94" s="408" t="s">
        <v>2790</v>
      </c>
      <c r="B94" s="409"/>
      <c r="C94" s="409"/>
      <c r="D94" s="409"/>
      <c r="E94" s="410"/>
    </row>
    <row r="95" spans="1:5" x14ac:dyDescent="0.25">
      <c r="A95" s="408"/>
      <c r="B95" s="409"/>
      <c r="C95" s="409"/>
      <c r="D95" s="409"/>
      <c r="E95" s="410"/>
    </row>
    <row r="96" spans="1:5" x14ac:dyDescent="0.25">
      <c r="A96" s="411" t="s">
        <v>2791</v>
      </c>
      <c r="B96" s="412"/>
      <c r="C96" s="412"/>
      <c r="D96" s="412"/>
      <c r="E96" s="413"/>
    </row>
  </sheetData>
  <mergeCells count="28">
    <mergeCell ref="A74:E74"/>
    <mergeCell ref="A1:E1"/>
    <mergeCell ref="B53:E53"/>
    <mergeCell ref="B54:E54"/>
    <mergeCell ref="B69:E69"/>
    <mergeCell ref="A72:E72"/>
    <mergeCell ref="A86:E86"/>
    <mergeCell ref="A75:E75"/>
    <mergeCell ref="A76:E76"/>
    <mergeCell ref="A77:E77"/>
    <mergeCell ref="A78:E78"/>
    <mergeCell ref="A79:E79"/>
    <mergeCell ref="A80:E80"/>
    <mergeCell ref="A81:E81"/>
    <mergeCell ref="A82:E82"/>
    <mergeCell ref="A83:E83"/>
    <mergeCell ref="A84:E84"/>
    <mergeCell ref="A85:E85"/>
    <mergeCell ref="A93:E93"/>
    <mergeCell ref="A94:E94"/>
    <mergeCell ref="A95:E95"/>
    <mergeCell ref="A96:E96"/>
    <mergeCell ref="A87:E87"/>
    <mergeCell ref="A88:E88"/>
    <mergeCell ref="A89:E89"/>
    <mergeCell ref="A90:E90"/>
    <mergeCell ref="A91:E91"/>
    <mergeCell ref="A92:E9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58" zoomScale="80" zoomScaleNormal="80" workbookViewId="0">
      <selection activeCell="B85" sqref="B85"/>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429" t="s">
        <v>1517</v>
      </c>
      <c r="B1" s="429"/>
    </row>
    <row r="2" spans="1:13" ht="31.5" x14ac:dyDescent="0.25">
      <c r="A2" s="147" t="s">
        <v>1516</v>
      </c>
      <c r="B2" s="147"/>
      <c r="C2" s="24"/>
      <c r="D2" s="24"/>
      <c r="E2" s="24"/>
      <c r="F2" s="303" t="s">
        <v>2300</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2628</v>
      </c>
      <c r="D4" s="27"/>
      <c r="E4" s="27"/>
      <c r="F4" s="24"/>
      <c r="G4" s="24"/>
      <c r="H4" s="24"/>
      <c r="I4" s="37" t="s">
        <v>1509</v>
      </c>
      <c r="J4" s="83" t="s">
        <v>1191</v>
      </c>
      <c r="L4" s="24"/>
      <c r="M4" s="24"/>
    </row>
    <row r="5" spans="1:13" ht="15.75" thickBot="1" x14ac:dyDescent="0.3">
      <c r="H5" s="24"/>
      <c r="I5" s="101" t="s">
        <v>1193</v>
      </c>
      <c r="J5" s="26" t="s">
        <v>1194</v>
      </c>
      <c r="L5" s="24"/>
      <c r="M5" s="24"/>
    </row>
    <row r="6" spans="1:13" ht="18.75" x14ac:dyDescent="0.25">
      <c r="A6" s="30"/>
      <c r="B6" s="31" t="s">
        <v>1418</v>
      </c>
      <c r="C6" s="30"/>
      <c r="E6" s="32"/>
      <c r="F6" s="32"/>
      <c r="G6" s="32"/>
      <c r="H6" s="24"/>
      <c r="I6" s="101" t="s">
        <v>1196</v>
      </c>
      <c r="J6" s="26" t="s">
        <v>1197</v>
      </c>
      <c r="L6" s="24"/>
      <c r="M6" s="24"/>
    </row>
    <row r="7" spans="1:13" x14ac:dyDescent="0.25">
      <c r="B7" s="34" t="s">
        <v>1515</v>
      </c>
      <c r="H7" s="24"/>
      <c r="I7" s="101" t="s">
        <v>1199</v>
      </c>
      <c r="J7" s="26" t="s">
        <v>1200</v>
      </c>
      <c r="L7" s="24"/>
      <c r="M7" s="24"/>
    </row>
    <row r="8" spans="1:13" x14ac:dyDescent="0.25">
      <c r="B8" s="34" t="s">
        <v>1431</v>
      </c>
      <c r="H8" s="24"/>
      <c r="I8" s="101" t="s">
        <v>1507</v>
      </c>
      <c r="J8" s="26" t="s">
        <v>1508</v>
      </c>
      <c r="L8" s="24"/>
      <c r="M8" s="24"/>
    </row>
    <row r="9" spans="1:13" ht="15.75" thickBot="1" x14ac:dyDescent="0.3">
      <c r="B9" s="35" t="s">
        <v>1453</v>
      </c>
      <c r="H9" s="24"/>
      <c r="L9" s="24"/>
      <c r="M9" s="24"/>
    </row>
    <row r="10" spans="1:13" x14ac:dyDescent="0.25">
      <c r="B10" s="36"/>
      <c r="H10" s="24"/>
      <c r="I10" s="102" t="s">
        <v>1511</v>
      </c>
      <c r="L10" s="24"/>
      <c r="M10" s="24"/>
    </row>
    <row r="11" spans="1:13" x14ac:dyDescent="0.25">
      <c r="B11" s="36"/>
      <c r="H11" s="24"/>
      <c r="I11" s="102" t="s">
        <v>1513</v>
      </c>
      <c r="L11" s="24"/>
      <c r="M11" s="24"/>
    </row>
    <row r="12" spans="1:13" ht="37.5" x14ac:dyDescent="0.25">
      <c r="A12" s="37" t="s">
        <v>33</v>
      </c>
      <c r="B12" s="37" t="s">
        <v>1499</v>
      </c>
      <c r="C12" s="38"/>
      <c r="D12" s="38"/>
      <c r="E12" s="38"/>
      <c r="F12" s="38"/>
      <c r="G12" s="38"/>
      <c r="H12" s="24"/>
      <c r="L12" s="24"/>
      <c r="M12" s="24"/>
    </row>
    <row r="13" spans="1:13" ht="15" customHeight="1" x14ac:dyDescent="0.25">
      <c r="A13" s="45"/>
      <c r="B13" s="46" t="s">
        <v>1430</v>
      </c>
      <c r="C13" s="45" t="s">
        <v>1498</v>
      </c>
      <c r="D13" s="45" t="s">
        <v>1510</v>
      </c>
      <c r="E13" s="47"/>
      <c r="F13" s="48"/>
      <c r="G13" s="48"/>
      <c r="H13" s="24"/>
      <c r="L13" s="24"/>
      <c r="M13" s="24"/>
    </row>
    <row r="14" spans="1:13" x14ac:dyDescent="0.25">
      <c r="A14" s="26" t="s">
        <v>1419</v>
      </c>
      <c r="B14" s="43" t="s">
        <v>1384</v>
      </c>
      <c r="C14" s="223" t="s">
        <v>1197</v>
      </c>
      <c r="D14" s="223" t="s">
        <v>1197</v>
      </c>
      <c r="E14" s="32"/>
      <c r="F14" s="32"/>
      <c r="G14" s="32"/>
      <c r="H14" s="24"/>
      <c r="L14" s="24"/>
      <c r="M14" s="24"/>
    </row>
    <row r="15" spans="1:13" x14ac:dyDescent="0.25">
      <c r="A15" s="26" t="s">
        <v>1420</v>
      </c>
      <c r="B15" s="43" t="s">
        <v>385</v>
      </c>
      <c r="C15" s="223" t="s">
        <v>2796</v>
      </c>
      <c r="D15" s="223" t="s">
        <v>2797</v>
      </c>
      <c r="E15" s="32"/>
      <c r="F15" s="32"/>
      <c r="G15" s="32"/>
      <c r="H15" s="24"/>
      <c r="L15" s="24"/>
      <c r="M15" s="24"/>
    </row>
    <row r="16" spans="1:13" x14ac:dyDescent="0.25">
      <c r="A16" s="26" t="s">
        <v>1421</v>
      </c>
      <c r="B16" s="43" t="s">
        <v>1385</v>
      </c>
      <c r="C16" s="223" t="s">
        <v>1197</v>
      </c>
      <c r="D16" s="223" t="s">
        <v>1197</v>
      </c>
      <c r="E16" s="32"/>
      <c r="F16" s="32"/>
      <c r="G16" s="32"/>
      <c r="H16" s="24"/>
      <c r="L16" s="24"/>
      <c r="M16" s="24"/>
    </row>
    <row r="17" spans="1:13" x14ac:dyDescent="0.25">
      <c r="A17" s="26" t="s">
        <v>1422</v>
      </c>
      <c r="B17" s="220" t="s">
        <v>1386</v>
      </c>
      <c r="C17" s="223" t="s">
        <v>1197</v>
      </c>
      <c r="D17" s="223" t="s">
        <v>1197</v>
      </c>
      <c r="E17" s="32"/>
      <c r="F17" s="32"/>
      <c r="G17" s="32"/>
      <c r="H17" s="24"/>
      <c r="L17" s="24"/>
      <c r="M17" s="24"/>
    </row>
    <row r="18" spans="1:13" x14ac:dyDescent="0.25">
      <c r="A18" s="26" t="s">
        <v>1423</v>
      </c>
      <c r="B18" s="43" t="s">
        <v>1387</v>
      </c>
      <c r="C18" s="223" t="s">
        <v>1197</v>
      </c>
      <c r="D18" s="223" t="s">
        <v>1197</v>
      </c>
      <c r="E18" s="32"/>
      <c r="F18" s="32"/>
      <c r="G18" s="32"/>
      <c r="H18" s="24"/>
      <c r="L18" s="24"/>
      <c r="M18" s="24"/>
    </row>
    <row r="19" spans="1:13" x14ac:dyDescent="0.25">
      <c r="A19" s="26" t="s">
        <v>1424</v>
      </c>
      <c r="B19" s="43" t="s">
        <v>1388</v>
      </c>
      <c r="C19" s="223" t="s">
        <v>1197</v>
      </c>
      <c r="D19" s="223" t="s">
        <v>1197</v>
      </c>
      <c r="E19" s="32"/>
      <c r="F19" s="32"/>
      <c r="G19" s="32"/>
      <c r="H19" s="24"/>
      <c r="L19" s="24"/>
      <c r="M19" s="24"/>
    </row>
    <row r="20" spans="1:13" x14ac:dyDescent="0.25">
      <c r="A20" s="26" t="s">
        <v>1425</v>
      </c>
      <c r="B20" s="43" t="s">
        <v>1389</v>
      </c>
      <c r="C20" s="223" t="s">
        <v>2638</v>
      </c>
      <c r="D20" s="223" t="s">
        <v>2799</v>
      </c>
      <c r="E20" s="32"/>
      <c r="F20" s="32"/>
      <c r="G20" s="32"/>
      <c r="H20" s="24"/>
      <c r="L20" s="24"/>
      <c r="M20" s="24"/>
    </row>
    <row r="21" spans="1:13" x14ac:dyDescent="0.25">
      <c r="A21" s="26" t="s">
        <v>1426</v>
      </c>
      <c r="B21" s="43" t="s">
        <v>1390</v>
      </c>
      <c r="C21" s="223" t="s">
        <v>1197</v>
      </c>
      <c r="D21" s="223" t="s">
        <v>1197</v>
      </c>
      <c r="E21" s="32"/>
      <c r="F21" s="32"/>
      <c r="G21" s="32"/>
      <c r="H21" s="24"/>
      <c r="L21" s="24"/>
      <c r="M21" s="24"/>
    </row>
    <row r="22" spans="1:13" x14ac:dyDescent="0.25">
      <c r="A22" s="26" t="s">
        <v>1427</v>
      </c>
      <c r="B22" s="43" t="s">
        <v>1391</v>
      </c>
      <c r="C22" s="223" t="s">
        <v>1197</v>
      </c>
      <c r="D22" s="223" t="s">
        <v>1197</v>
      </c>
      <c r="E22" s="32"/>
      <c r="F22" s="32"/>
      <c r="G22" s="32"/>
      <c r="H22" s="24"/>
      <c r="L22" s="24"/>
      <c r="M22" s="24"/>
    </row>
    <row r="23" spans="1:13" x14ac:dyDescent="0.25">
      <c r="A23" s="26" t="s">
        <v>1428</v>
      </c>
      <c r="B23" s="43" t="s">
        <v>1494</v>
      </c>
      <c r="C23" s="223" t="s">
        <v>1197</v>
      </c>
      <c r="D23" s="223" t="s">
        <v>1197</v>
      </c>
      <c r="E23" s="32"/>
      <c r="F23" s="32"/>
      <c r="G23" s="32"/>
      <c r="H23" s="24"/>
      <c r="L23" s="24"/>
      <c r="M23" s="24"/>
    </row>
    <row r="24" spans="1:13" x14ac:dyDescent="0.25">
      <c r="A24" s="26" t="s">
        <v>1496</v>
      </c>
      <c r="B24" s="43" t="s">
        <v>1495</v>
      </c>
      <c r="C24" s="223" t="s">
        <v>2800</v>
      </c>
      <c r="D24" s="223" t="s">
        <v>1200</v>
      </c>
      <c r="E24" s="32"/>
      <c r="F24" s="32"/>
      <c r="G24" s="32"/>
      <c r="H24" s="24"/>
      <c r="L24" s="24"/>
      <c r="M24" s="24"/>
    </row>
    <row r="25" spans="1:13" outlineLevel="1" x14ac:dyDescent="0.25">
      <c r="A25" s="26" t="s">
        <v>1429</v>
      </c>
      <c r="B25" s="41" t="s">
        <v>2605</v>
      </c>
      <c r="C25" s="234" t="s">
        <v>35</v>
      </c>
      <c r="D25" s="234" t="s">
        <v>35</v>
      </c>
      <c r="E25" s="32"/>
      <c r="F25" s="32"/>
      <c r="G25" s="32"/>
      <c r="H25" s="24"/>
      <c r="L25" s="24"/>
      <c r="M25" s="24"/>
    </row>
    <row r="26" spans="1:13" outlineLevel="1" x14ac:dyDescent="0.25">
      <c r="A26" s="26" t="s">
        <v>1432</v>
      </c>
      <c r="B26" s="296"/>
      <c r="C26" s="298"/>
      <c r="D26" s="298"/>
      <c r="E26" s="32"/>
      <c r="F26" s="32"/>
      <c r="G26" s="32"/>
      <c r="H26" s="24"/>
      <c r="L26" s="24"/>
      <c r="M26" s="24"/>
    </row>
    <row r="27" spans="1:13" outlineLevel="1" x14ac:dyDescent="0.25">
      <c r="A27" s="26" t="s">
        <v>1433</v>
      </c>
      <c r="B27" s="296"/>
      <c r="C27" s="298"/>
      <c r="D27" s="298"/>
      <c r="E27" s="32"/>
      <c r="F27" s="32"/>
      <c r="G27" s="32"/>
      <c r="H27" s="24"/>
      <c r="L27" s="24"/>
      <c r="M27" s="24"/>
    </row>
    <row r="28" spans="1:13" outlineLevel="1" x14ac:dyDescent="0.25">
      <c r="A28" s="26" t="s">
        <v>1434</v>
      </c>
      <c r="B28" s="296"/>
      <c r="C28" s="298"/>
      <c r="D28" s="298"/>
      <c r="E28" s="32"/>
      <c r="F28" s="32"/>
      <c r="G28" s="32"/>
      <c r="H28" s="24"/>
      <c r="L28" s="24"/>
      <c r="M28" s="24"/>
    </row>
    <row r="29" spans="1:13" outlineLevel="1" x14ac:dyDescent="0.25">
      <c r="A29" s="26" t="s">
        <v>1435</v>
      </c>
      <c r="B29" s="296"/>
      <c r="C29" s="298"/>
      <c r="D29" s="298"/>
      <c r="E29" s="32"/>
      <c r="F29" s="32"/>
      <c r="G29" s="32"/>
      <c r="H29" s="24"/>
      <c r="L29" s="24"/>
      <c r="M29" s="24"/>
    </row>
    <row r="30" spans="1:13" outlineLevel="1" x14ac:dyDescent="0.25">
      <c r="A30" s="26" t="s">
        <v>1436</v>
      </c>
      <c r="B30" s="296"/>
      <c r="C30" s="298"/>
      <c r="D30" s="298"/>
      <c r="E30" s="32"/>
      <c r="F30" s="32"/>
      <c r="G30" s="32"/>
      <c r="H30" s="24"/>
      <c r="L30" s="24"/>
      <c r="M30" s="24"/>
    </row>
    <row r="31" spans="1:13" outlineLevel="1" x14ac:dyDescent="0.25">
      <c r="A31" s="26" t="s">
        <v>1437</v>
      </c>
      <c r="B31" s="296"/>
      <c r="C31" s="298"/>
      <c r="D31" s="298"/>
      <c r="E31" s="32"/>
      <c r="F31" s="32"/>
      <c r="G31" s="32"/>
      <c r="H31" s="24"/>
      <c r="L31" s="24"/>
      <c r="M31" s="24"/>
    </row>
    <row r="32" spans="1:13" outlineLevel="1" x14ac:dyDescent="0.25">
      <c r="A32" s="26" t="s">
        <v>1438</v>
      </c>
      <c r="B32" s="296"/>
      <c r="C32" s="298"/>
      <c r="D32" s="298"/>
      <c r="E32" s="32"/>
      <c r="F32" s="32"/>
      <c r="G32" s="32"/>
      <c r="H32" s="24"/>
      <c r="L32" s="24"/>
      <c r="M32" s="24"/>
    </row>
    <row r="33" spans="1:13" ht="18.75" x14ac:dyDescent="0.25">
      <c r="A33" s="38"/>
      <c r="B33" s="37" t="s">
        <v>1431</v>
      </c>
      <c r="C33" s="38"/>
      <c r="D33" s="38"/>
      <c r="E33" s="38"/>
      <c r="F33" s="38"/>
      <c r="G33" s="38"/>
      <c r="H33" s="24"/>
      <c r="L33" s="24"/>
      <c r="M33" s="24"/>
    </row>
    <row r="34" spans="1:13" ht="15" customHeight="1" x14ac:dyDescent="0.25">
      <c r="A34" s="45"/>
      <c r="B34" s="46" t="s">
        <v>1392</v>
      </c>
      <c r="C34" s="45" t="s">
        <v>1506</v>
      </c>
      <c r="D34" s="45" t="s">
        <v>1510</v>
      </c>
      <c r="E34" s="45" t="s">
        <v>1393</v>
      </c>
      <c r="F34" s="48"/>
      <c r="G34" s="48"/>
      <c r="H34" s="24"/>
      <c r="L34" s="24"/>
      <c r="M34" s="24"/>
    </row>
    <row r="35" spans="1:13" x14ac:dyDescent="0.25">
      <c r="A35" s="26" t="s">
        <v>1454</v>
      </c>
      <c r="B35" s="223" t="s">
        <v>2796</v>
      </c>
      <c r="C35" s="223" t="s">
        <v>1197</v>
      </c>
      <c r="D35" s="223" t="s">
        <v>2797</v>
      </c>
      <c r="E35" s="223" t="s">
        <v>2798</v>
      </c>
      <c r="F35" s="100"/>
      <c r="G35" s="100"/>
      <c r="H35" s="24"/>
      <c r="L35" s="24"/>
      <c r="M35" s="24"/>
    </row>
    <row r="36" spans="1:13" x14ac:dyDescent="0.25">
      <c r="A36" s="26" t="s">
        <v>1455</v>
      </c>
      <c r="B36" s="43" t="s">
        <v>1394</v>
      </c>
      <c r="C36" s="26" t="s">
        <v>35</v>
      </c>
      <c r="D36" s="26" t="s">
        <v>35</v>
      </c>
      <c r="E36" s="26" t="s">
        <v>35</v>
      </c>
      <c r="H36" s="24"/>
      <c r="L36" s="24"/>
      <c r="M36" s="24"/>
    </row>
    <row r="37" spans="1:13" x14ac:dyDescent="0.25">
      <c r="A37" s="26" t="s">
        <v>1456</v>
      </c>
      <c r="B37" s="43" t="s">
        <v>1395</v>
      </c>
      <c r="C37" s="26" t="s">
        <v>35</v>
      </c>
      <c r="D37" s="26" t="s">
        <v>35</v>
      </c>
      <c r="E37" s="26" t="s">
        <v>35</v>
      </c>
      <c r="H37" s="24"/>
      <c r="L37" s="24"/>
      <c r="M37" s="24"/>
    </row>
    <row r="38" spans="1:13" x14ac:dyDescent="0.25">
      <c r="A38" s="26" t="s">
        <v>1457</v>
      </c>
      <c r="B38" s="43" t="s">
        <v>1396</v>
      </c>
      <c r="C38" s="26" t="s">
        <v>35</v>
      </c>
      <c r="D38" s="26" t="s">
        <v>35</v>
      </c>
      <c r="E38" s="26" t="s">
        <v>35</v>
      </c>
      <c r="H38" s="24"/>
      <c r="L38" s="24"/>
      <c r="M38" s="24"/>
    </row>
    <row r="39" spans="1:13" x14ac:dyDescent="0.25">
      <c r="A39" s="26" t="s">
        <v>1458</v>
      </c>
      <c r="B39" s="43" t="s">
        <v>1397</v>
      </c>
      <c r="C39" s="26" t="s">
        <v>35</v>
      </c>
      <c r="D39" s="26" t="s">
        <v>35</v>
      </c>
      <c r="E39" s="26" t="s">
        <v>35</v>
      </c>
      <c r="H39" s="24"/>
      <c r="L39" s="24"/>
      <c r="M39" s="24"/>
    </row>
    <row r="40" spans="1:13" x14ac:dyDescent="0.25">
      <c r="A40" s="26" t="s">
        <v>1459</v>
      </c>
      <c r="B40" s="43" t="s">
        <v>1398</v>
      </c>
      <c r="C40" s="26" t="s">
        <v>35</v>
      </c>
      <c r="D40" s="26" t="s">
        <v>35</v>
      </c>
      <c r="E40" s="26" t="s">
        <v>35</v>
      </c>
      <c r="H40" s="24"/>
      <c r="L40" s="24"/>
      <c r="M40" s="24"/>
    </row>
    <row r="41" spans="1:13" x14ac:dyDescent="0.25">
      <c r="A41" s="26" t="s">
        <v>1460</v>
      </c>
      <c r="B41" s="43" t="s">
        <v>1399</v>
      </c>
      <c r="C41" s="26" t="s">
        <v>35</v>
      </c>
      <c r="D41" s="26" t="s">
        <v>35</v>
      </c>
      <c r="E41" s="26" t="s">
        <v>35</v>
      </c>
      <c r="H41" s="24"/>
      <c r="L41" s="24"/>
      <c r="M41" s="24"/>
    </row>
    <row r="42" spans="1:13" x14ac:dyDescent="0.25">
      <c r="A42" s="26" t="s">
        <v>1461</v>
      </c>
      <c r="B42" s="43" t="s">
        <v>1400</v>
      </c>
      <c r="C42" s="26" t="s">
        <v>35</v>
      </c>
      <c r="D42" s="26" t="s">
        <v>35</v>
      </c>
      <c r="E42" s="26" t="s">
        <v>35</v>
      </c>
      <c r="H42" s="24"/>
      <c r="L42" s="24"/>
      <c r="M42" s="24"/>
    </row>
    <row r="43" spans="1:13" x14ac:dyDescent="0.25">
      <c r="A43" s="26" t="s">
        <v>1462</v>
      </c>
      <c r="B43" s="43" t="s">
        <v>1401</v>
      </c>
      <c r="C43" s="26" t="s">
        <v>35</v>
      </c>
      <c r="D43" s="26" t="s">
        <v>35</v>
      </c>
      <c r="E43" s="26" t="s">
        <v>35</v>
      </c>
      <c r="H43" s="24"/>
      <c r="L43" s="24"/>
      <c r="M43" s="24"/>
    </row>
    <row r="44" spans="1:13" x14ac:dyDescent="0.25">
      <c r="A44" s="26" t="s">
        <v>1463</v>
      </c>
      <c r="B44" s="43" t="s">
        <v>1402</v>
      </c>
      <c r="C44" s="26" t="s">
        <v>35</v>
      </c>
      <c r="D44" s="26" t="s">
        <v>35</v>
      </c>
      <c r="E44" s="26" t="s">
        <v>35</v>
      </c>
      <c r="H44" s="24"/>
      <c r="L44" s="24"/>
      <c r="M44" s="24"/>
    </row>
    <row r="45" spans="1:13" x14ac:dyDescent="0.25">
      <c r="A45" s="26" t="s">
        <v>1464</v>
      </c>
      <c r="B45" s="43" t="s">
        <v>1403</v>
      </c>
      <c r="C45" s="26" t="s">
        <v>35</v>
      </c>
      <c r="D45" s="26" t="s">
        <v>35</v>
      </c>
      <c r="E45" s="26" t="s">
        <v>35</v>
      </c>
      <c r="H45" s="24"/>
      <c r="L45" s="24"/>
      <c r="M45" s="24"/>
    </row>
    <row r="46" spans="1:13" x14ac:dyDescent="0.25">
      <c r="A46" s="26" t="s">
        <v>1465</v>
      </c>
      <c r="B46" s="43" t="s">
        <v>1404</v>
      </c>
      <c r="C46" s="26" t="s">
        <v>35</v>
      </c>
      <c r="D46" s="26" t="s">
        <v>35</v>
      </c>
      <c r="E46" s="26" t="s">
        <v>35</v>
      </c>
      <c r="H46" s="24"/>
      <c r="L46" s="24"/>
      <c r="M46" s="24"/>
    </row>
    <row r="47" spans="1:13" x14ac:dyDescent="0.25">
      <c r="A47" s="26" t="s">
        <v>1466</v>
      </c>
      <c r="B47" s="43" t="s">
        <v>1405</v>
      </c>
      <c r="C47" s="26" t="s">
        <v>35</v>
      </c>
      <c r="D47" s="26" t="s">
        <v>35</v>
      </c>
      <c r="E47" s="26" t="s">
        <v>35</v>
      </c>
      <c r="H47" s="24"/>
      <c r="L47" s="24"/>
      <c r="M47" s="24"/>
    </row>
    <row r="48" spans="1:13" x14ac:dyDescent="0.25">
      <c r="A48" s="26" t="s">
        <v>1467</v>
      </c>
      <c r="B48" s="43" t="s">
        <v>1406</v>
      </c>
      <c r="C48" s="26" t="s">
        <v>35</v>
      </c>
      <c r="D48" s="26" t="s">
        <v>35</v>
      </c>
      <c r="E48" s="26" t="s">
        <v>35</v>
      </c>
      <c r="H48" s="24"/>
      <c r="L48" s="24"/>
      <c r="M48" s="24"/>
    </row>
    <row r="49" spans="1:13" x14ac:dyDescent="0.25">
      <c r="A49" s="26" t="s">
        <v>1468</v>
      </c>
      <c r="B49" s="43" t="s">
        <v>1407</v>
      </c>
      <c r="C49" s="26" t="s">
        <v>35</v>
      </c>
      <c r="D49" s="26" t="s">
        <v>35</v>
      </c>
      <c r="E49" s="26" t="s">
        <v>35</v>
      </c>
      <c r="H49" s="24"/>
      <c r="L49" s="24"/>
      <c r="M49" s="24"/>
    </row>
    <row r="50" spans="1:13" x14ac:dyDescent="0.25">
      <c r="A50" s="26" t="s">
        <v>1469</v>
      </c>
      <c r="B50" s="43" t="s">
        <v>1408</v>
      </c>
      <c r="C50" s="26" t="s">
        <v>35</v>
      </c>
      <c r="D50" s="26" t="s">
        <v>35</v>
      </c>
      <c r="E50" s="26" t="s">
        <v>35</v>
      </c>
      <c r="H50" s="24"/>
      <c r="L50" s="24"/>
      <c r="M50" s="24"/>
    </row>
    <row r="51" spans="1:13" x14ac:dyDescent="0.25">
      <c r="A51" s="26" t="s">
        <v>1470</v>
      </c>
      <c r="B51" s="43" t="s">
        <v>1409</v>
      </c>
      <c r="C51" s="26" t="s">
        <v>35</v>
      </c>
      <c r="D51" s="26" t="s">
        <v>35</v>
      </c>
      <c r="E51" s="26" t="s">
        <v>35</v>
      </c>
      <c r="H51" s="24"/>
      <c r="L51" s="24"/>
      <c r="M51" s="24"/>
    </row>
    <row r="52" spans="1:13" x14ac:dyDescent="0.25">
      <c r="A52" s="26" t="s">
        <v>1471</v>
      </c>
      <c r="B52" s="43" t="s">
        <v>1410</v>
      </c>
      <c r="C52" s="26" t="s">
        <v>35</v>
      </c>
      <c r="D52" s="26" t="s">
        <v>35</v>
      </c>
      <c r="E52" s="26" t="s">
        <v>35</v>
      </c>
      <c r="H52" s="24"/>
      <c r="L52" s="24"/>
      <c r="M52" s="24"/>
    </row>
    <row r="53" spans="1:13" x14ac:dyDescent="0.25">
      <c r="A53" s="26" t="s">
        <v>1472</v>
      </c>
      <c r="B53" s="43" t="s">
        <v>1411</v>
      </c>
      <c r="C53" s="26" t="s">
        <v>35</v>
      </c>
      <c r="D53" s="26" t="s">
        <v>35</v>
      </c>
      <c r="E53" s="26" t="s">
        <v>35</v>
      </c>
      <c r="H53" s="24"/>
      <c r="L53" s="24"/>
      <c r="M53" s="24"/>
    </row>
    <row r="54" spans="1:13" x14ac:dyDescent="0.25">
      <c r="A54" s="26" t="s">
        <v>1473</v>
      </c>
      <c r="B54" s="43" t="s">
        <v>1412</v>
      </c>
      <c r="C54" s="26" t="s">
        <v>35</v>
      </c>
      <c r="D54" s="26" t="s">
        <v>35</v>
      </c>
      <c r="E54" s="26" t="s">
        <v>35</v>
      </c>
      <c r="H54" s="24"/>
      <c r="L54" s="24"/>
      <c r="M54" s="24"/>
    </row>
    <row r="55" spans="1:13" x14ac:dyDescent="0.25">
      <c r="A55" s="26" t="s">
        <v>1474</v>
      </c>
      <c r="B55" s="43" t="s">
        <v>1413</v>
      </c>
      <c r="C55" s="26" t="s">
        <v>35</v>
      </c>
      <c r="D55" s="26" t="s">
        <v>35</v>
      </c>
      <c r="E55" s="26" t="s">
        <v>35</v>
      </c>
      <c r="H55" s="24"/>
      <c r="L55" s="24"/>
      <c r="M55" s="24"/>
    </row>
    <row r="56" spans="1:13" x14ac:dyDescent="0.25">
      <c r="A56" s="26" t="s">
        <v>1475</v>
      </c>
      <c r="B56" s="43" t="s">
        <v>1414</v>
      </c>
      <c r="C56" s="26" t="s">
        <v>35</v>
      </c>
      <c r="D56" s="26" t="s">
        <v>35</v>
      </c>
      <c r="E56" s="26" t="s">
        <v>35</v>
      </c>
      <c r="H56" s="24"/>
      <c r="L56" s="24"/>
      <c r="M56" s="24"/>
    </row>
    <row r="57" spans="1:13" x14ac:dyDescent="0.25">
      <c r="A57" s="26" t="s">
        <v>1476</v>
      </c>
      <c r="B57" s="43" t="s">
        <v>1415</v>
      </c>
      <c r="C57" s="26" t="s">
        <v>35</v>
      </c>
      <c r="D57" s="26" t="s">
        <v>35</v>
      </c>
      <c r="E57" s="26" t="s">
        <v>35</v>
      </c>
      <c r="H57" s="24"/>
      <c r="L57" s="24"/>
      <c r="M57" s="24"/>
    </row>
    <row r="58" spans="1:13" x14ac:dyDescent="0.25">
      <c r="A58" s="26" t="s">
        <v>1477</v>
      </c>
      <c r="B58" s="43" t="s">
        <v>1416</v>
      </c>
      <c r="C58" s="26" t="s">
        <v>35</v>
      </c>
      <c r="D58" s="26" t="s">
        <v>35</v>
      </c>
      <c r="E58" s="26" t="s">
        <v>35</v>
      </c>
      <c r="H58" s="24"/>
      <c r="L58" s="24"/>
      <c r="M58" s="24"/>
    </row>
    <row r="59" spans="1:13" x14ac:dyDescent="0.25">
      <c r="A59" s="26" t="s">
        <v>1478</v>
      </c>
      <c r="B59" s="43" t="s">
        <v>1417</v>
      </c>
      <c r="C59" s="26" t="s">
        <v>35</v>
      </c>
      <c r="D59" s="26" t="s">
        <v>35</v>
      </c>
      <c r="E59" s="26" t="s">
        <v>35</v>
      </c>
      <c r="H59" s="24"/>
      <c r="L59" s="24"/>
      <c r="M59" s="24"/>
    </row>
    <row r="60" spans="1:13" outlineLevel="1" x14ac:dyDescent="0.25">
      <c r="A60" s="26" t="s">
        <v>1439</v>
      </c>
      <c r="B60" s="43"/>
      <c r="E60" s="43"/>
      <c r="F60" s="43"/>
      <c r="G60" s="43"/>
      <c r="H60" s="24"/>
      <c r="L60" s="24"/>
      <c r="M60" s="24"/>
    </row>
    <row r="61" spans="1:13" outlineLevel="1" x14ac:dyDescent="0.25">
      <c r="A61" s="26" t="s">
        <v>1440</v>
      </c>
      <c r="B61" s="43"/>
      <c r="E61" s="43"/>
      <c r="F61" s="43"/>
      <c r="G61" s="43"/>
      <c r="H61" s="24"/>
      <c r="L61" s="24"/>
      <c r="M61" s="24"/>
    </row>
    <row r="62" spans="1:13" outlineLevel="1" x14ac:dyDescent="0.25">
      <c r="A62" s="26" t="s">
        <v>1441</v>
      </c>
      <c r="B62" s="43"/>
      <c r="E62" s="43"/>
      <c r="F62" s="43"/>
      <c r="G62" s="43"/>
      <c r="H62" s="24"/>
      <c r="L62" s="24"/>
      <c r="M62" s="24"/>
    </row>
    <row r="63" spans="1:13" outlineLevel="1" x14ac:dyDescent="0.25">
      <c r="A63" s="26" t="s">
        <v>1442</v>
      </c>
      <c r="B63" s="43"/>
      <c r="E63" s="43"/>
      <c r="F63" s="43"/>
      <c r="G63" s="43"/>
      <c r="H63" s="24"/>
      <c r="L63" s="24"/>
      <c r="M63" s="24"/>
    </row>
    <row r="64" spans="1:13" outlineLevel="1" x14ac:dyDescent="0.25">
      <c r="A64" s="26" t="s">
        <v>1443</v>
      </c>
      <c r="B64" s="43"/>
      <c r="E64" s="43"/>
      <c r="F64" s="43"/>
      <c r="G64" s="43"/>
      <c r="H64" s="24"/>
      <c r="L64" s="24"/>
      <c r="M64" s="24"/>
    </row>
    <row r="65" spans="1:14" outlineLevel="1" x14ac:dyDescent="0.25">
      <c r="A65" s="26" t="s">
        <v>1444</v>
      </c>
      <c r="B65" s="43"/>
      <c r="E65" s="43"/>
      <c r="F65" s="43"/>
      <c r="G65" s="43"/>
      <c r="H65" s="24"/>
      <c r="L65" s="24"/>
      <c r="M65" s="24"/>
    </row>
    <row r="66" spans="1:14" outlineLevel="1" x14ac:dyDescent="0.25">
      <c r="A66" s="26" t="s">
        <v>1445</v>
      </c>
      <c r="B66" s="43"/>
      <c r="E66" s="43"/>
      <c r="F66" s="43"/>
      <c r="G66" s="43"/>
      <c r="H66" s="24"/>
      <c r="L66" s="24"/>
      <c r="M66" s="24"/>
    </row>
    <row r="67" spans="1:14" outlineLevel="1" x14ac:dyDescent="0.25">
      <c r="A67" s="26" t="s">
        <v>1446</v>
      </c>
      <c r="B67" s="43"/>
      <c r="E67" s="43"/>
      <c r="F67" s="43"/>
      <c r="G67" s="43"/>
      <c r="H67" s="24"/>
      <c r="L67" s="24"/>
      <c r="M67" s="24"/>
    </row>
    <row r="68" spans="1:14" outlineLevel="1" x14ac:dyDescent="0.25">
      <c r="A68" s="26" t="s">
        <v>1447</v>
      </c>
      <c r="B68" s="43"/>
      <c r="E68" s="43"/>
      <c r="F68" s="43"/>
      <c r="G68" s="43"/>
      <c r="H68" s="24"/>
      <c r="L68" s="24"/>
      <c r="M68" s="24"/>
    </row>
    <row r="69" spans="1:14" outlineLevel="1" x14ac:dyDescent="0.25">
      <c r="A69" s="26" t="s">
        <v>1448</v>
      </c>
      <c r="B69" s="43"/>
      <c r="E69" s="43"/>
      <c r="F69" s="43"/>
      <c r="G69" s="43"/>
      <c r="H69" s="24"/>
      <c r="L69" s="24"/>
      <c r="M69" s="24"/>
    </row>
    <row r="70" spans="1:14" outlineLevel="1" x14ac:dyDescent="0.25">
      <c r="A70" s="26" t="s">
        <v>1449</v>
      </c>
      <c r="B70" s="43"/>
      <c r="E70" s="43"/>
      <c r="F70" s="43"/>
      <c r="G70" s="43"/>
      <c r="H70" s="24"/>
      <c r="L70" s="24"/>
      <c r="M70" s="24"/>
    </row>
    <row r="71" spans="1:14" outlineLevel="1" x14ac:dyDescent="0.25">
      <c r="A71" s="26" t="s">
        <v>1450</v>
      </c>
      <c r="B71" s="43"/>
      <c r="E71" s="43"/>
      <c r="F71" s="43"/>
      <c r="G71" s="43"/>
      <c r="H71" s="24"/>
      <c r="L71" s="24"/>
      <c r="M71" s="24"/>
    </row>
    <row r="72" spans="1:14" outlineLevel="1" x14ac:dyDescent="0.25">
      <c r="A72" s="26" t="s">
        <v>1451</v>
      </c>
      <c r="B72" s="43"/>
      <c r="E72" s="43"/>
      <c r="F72" s="43"/>
      <c r="G72" s="43"/>
      <c r="H72" s="24"/>
      <c r="L72" s="24"/>
      <c r="M72" s="24"/>
    </row>
    <row r="73" spans="1:14" ht="18.75" x14ac:dyDescent="0.25">
      <c r="A73" s="38"/>
      <c r="B73" s="37" t="s">
        <v>1453</v>
      </c>
      <c r="C73" s="38"/>
      <c r="D73" s="38"/>
      <c r="E73" s="38"/>
      <c r="F73" s="38"/>
      <c r="G73" s="38"/>
      <c r="H73" s="24"/>
    </row>
    <row r="74" spans="1:14" ht="15" customHeight="1" x14ac:dyDescent="0.25">
      <c r="A74" s="45"/>
      <c r="B74" s="46" t="s">
        <v>771</v>
      </c>
      <c r="C74" s="45" t="s">
        <v>1514</v>
      </c>
      <c r="D74" s="45"/>
      <c r="E74" s="48"/>
      <c r="F74" s="48"/>
      <c r="G74" s="48"/>
      <c r="H74" s="56"/>
      <c r="I74" s="56"/>
      <c r="J74" s="56"/>
      <c r="K74" s="56"/>
      <c r="L74" s="56"/>
      <c r="M74" s="56"/>
      <c r="N74" s="56"/>
    </row>
    <row r="75" spans="1:14" x14ac:dyDescent="0.25">
      <c r="A75" s="26" t="s">
        <v>1479</v>
      </c>
      <c r="B75" s="26" t="s">
        <v>1497</v>
      </c>
      <c r="C75" s="154">
        <v>93.167857900195358</v>
      </c>
      <c r="H75" s="24"/>
    </row>
    <row r="76" spans="1:14" x14ac:dyDescent="0.25">
      <c r="A76" s="26" t="s">
        <v>1480</v>
      </c>
      <c r="B76" s="26" t="s">
        <v>1512</v>
      </c>
      <c r="C76" s="401">
        <v>233.56606725020143</v>
      </c>
      <c r="H76" s="24"/>
    </row>
    <row r="77" spans="1:14" outlineLevel="1" x14ac:dyDescent="0.25">
      <c r="A77" s="26" t="s">
        <v>1481</v>
      </c>
      <c r="H77" s="24"/>
    </row>
    <row r="78" spans="1:14" outlineLevel="1" x14ac:dyDescent="0.25">
      <c r="A78" s="26" t="s">
        <v>1482</v>
      </c>
      <c r="H78" s="24"/>
    </row>
    <row r="79" spans="1:14" outlineLevel="1" x14ac:dyDescent="0.25">
      <c r="A79" s="26" t="s">
        <v>1483</v>
      </c>
      <c r="H79" s="24"/>
    </row>
    <row r="80" spans="1:14" outlineLevel="1" x14ac:dyDescent="0.25">
      <c r="A80" s="26" t="s">
        <v>1484</v>
      </c>
      <c r="H80" s="24"/>
    </row>
    <row r="81" spans="1:8" x14ac:dyDescent="0.25">
      <c r="A81" s="45"/>
      <c r="B81" s="46" t="s">
        <v>1485</v>
      </c>
      <c r="C81" s="45" t="s">
        <v>467</v>
      </c>
      <c r="D81" s="45" t="s">
        <v>468</v>
      </c>
      <c r="E81" s="48" t="s">
        <v>783</v>
      </c>
      <c r="F81" s="48" t="s">
        <v>968</v>
      </c>
      <c r="G81" s="48" t="s">
        <v>1505</v>
      </c>
      <c r="H81" s="24"/>
    </row>
    <row r="82" spans="1:8" x14ac:dyDescent="0.25">
      <c r="A82" s="26" t="s">
        <v>1486</v>
      </c>
      <c r="B82" s="234" t="s">
        <v>1563</v>
      </c>
      <c r="C82" s="399">
        <f>[1]Sheet1!$E$112</f>
        <v>5.5826019851075879E-3</v>
      </c>
      <c r="D82" s="400" t="s">
        <v>1197</v>
      </c>
      <c r="E82" s="400" t="s">
        <v>1197</v>
      </c>
      <c r="F82" s="400" t="s">
        <v>1197</v>
      </c>
      <c r="G82" s="399">
        <f>C82</f>
        <v>5.5826019851075879E-3</v>
      </c>
      <c r="H82" s="24"/>
    </row>
    <row r="83" spans="1:8" x14ac:dyDescent="0.25">
      <c r="A83" s="26" t="s">
        <v>1487</v>
      </c>
      <c r="B83" s="234" t="s">
        <v>1502</v>
      </c>
      <c r="C83" s="399">
        <f>[1]Sheet1!$E$113</f>
        <v>3.4809165318906137E-3</v>
      </c>
      <c r="D83" s="223" t="s">
        <v>1197</v>
      </c>
      <c r="E83" s="223" t="s">
        <v>1197</v>
      </c>
      <c r="F83" s="223" t="s">
        <v>1197</v>
      </c>
      <c r="G83" s="400">
        <f t="shared" ref="G83:G86" si="0">C83</f>
        <v>3.4809165318906137E-3</v>
      </c>
      <c r="H83" s="24"/>
    </row>
    <row r="84" spans="1:8" x14ac:dyDescent="0.25">
      <c r="A84" s="26" t="s">
        <v>1488</v>
      </c>
      <c r="B84" s="234" t="s">
        <v>1500</v>
      </c>
      <c r="C84" s="399">
        <f>[1]Sheet1!$E$114</f>
        <v>7.5529320974985017E-4</v>
      </c>
      <c r="D84" s="223" t="s">
        <v>1197</v>
      </c>
      <c r="E84" s="223" t="s">
        <v>1197</v>
      </c>
      <c r="F84" s="223" t="s">
        <v>1197</v>
      </c>
      <c r="G84" s="400">
        <f t="shared" si="0"/>
        <v>7.5529320974985017E-4</v>
      </c>
      <c r="H84" s="24"/>
    </row>
    <row r="85" spans="1:8" x14ac:dyDescent="0.25">
      <c r="A85" s="26" t="s">
        <v>1489</v>
      </c>
      <c r="B85" s="234" t="s">
        <v>1501</v>
      </c>
      <c r="C85" s="399">
        <f>[1]Sheet1!$E$115</f>
        <v>5.9109903371727408E-4</v>
      </c>
      <c r="D85" s="223" t="s">
        <v>1197</v>
      </c>
      <c r="E85" s="223" t="s">
        <v>1197</v>
      </c>
      <c r="F85" s="223" t="s">
        <v>1197</v>
      </c>
      <c r="G85" s="400">
        <f t="shared" si="0"/>
        <v>5.9109903371727408E-4</v>
      </c>
      <c r="H85" s="24"/>
    </row>
    <row r="86" spans="1:8" x14ac:dyDescent="0.25">
      <c r="A86" s="26" t="s">
        <v>1504</v>
      </c>
      <c r="B86" s="234" t="s">
        <v>1503</v>
      </c>
      <c r="C86" s="26">
        <v>0</v>
      </c>
      <c r="D86" s="223" t="s">
        <v>1197</v>
      </c>
      <c r="E86" s="223" t="s">
        <v>1197</v>
      </c>
      <c r="F86" s="223" t="s">
        <v>1197</v>
      </c>
      <c r="G86" s="400">
        <f t="shared" si="0"/>
        <v>0</v>
      </c>
      <c r="H86" s="24"/>
    </row>
    <row r="87" spans="1:8" outlineLevel="1" x14ac:dyDescent="0.25">
      <c r="A87" s="26" t="s">
        <v>1490</v>
      </c>
      <c r="H87" s="24"/>
    </row>
    <row r="88" spans="1:8" outlineLevel="1" x14ac:dyDescent="0.25">
      <c r="A88" s="26" t="s">
        <v>1491</v>
      </c>
      <c r="H88" s="24"/>
    </row>
    <row r="89" spans="1:8" outlineLevel="1" x14ac:dyDescent="0.25">
      <c r="A89" s="26" t="s">
        <v>1492</v>
      </c>
      <c r="H89" s="24"/>
    </row>
    <row r="90" spans="1:8" outlineLevel="1" x14ac:dyDescent="0.25">
      <c r="A90" s="26" t="s">
        <v>1493</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2022-04-28T10:28:14Z</dcterms:modified>
</cp:coreProperties>
</file>