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'Sheet1'!$A$1:$N$26</definedName>
    <definedName name="_xlnm.Print_Area" localSheetId="1">'Sheet2'!$A$7:$Y$26</definedName>
  </definedNames>
  <calcPr fullCalcOnLoad="1"/>
</workbook>
</file>

<file path=xl/sharedStrings.xml><?xml version="1.0" encoding="utf-8"?>
<sst xmlns="http://schemas.openxmlformats.org/spreadsheetml/2006/main" count="169" uniqueCount="57">
  <si>
    <t>ALLIED IRISH BANKS, p.l.c.</t>
  </si>
  <si>
    <t>For</t>
  </si>
  <si>
    <t>Against</t>
  </si>
  <si>
    <t>Total</t>
  </si>
  <si>
    <t>Dermot Gleeson</t>
  </si>
  <si>
    <t>Chairman.</t>
  </si>
  <si>
    <t>Result</t>
  </si>
  <si>
    <t>I declare that the following is the result of the poll taken at the Annual General Meeting of Allied Irish Banks, p.l.c. held on 13th May 2009:</t>
  </si>
  <si>
    <t>Carried</t>
  </si>
  <si>
    <t>Withheld</t>
  </si>
  <si>
    <t>m</t>
  </si>
  <si>
    <t>To receive the Report and Accounts</t>
  </si>
  <si>
    <t>ANNUAL GENERAL MEETING 2009 - DECLARATION OF RESULTS OF POLLS</t>
  </si>
  <si>
    <t xml:space="preserve">To re-appoint the following Directors: </t>
  </si>
  <si>
    <t>Mr. Kieran Crowley</t>
  </si>
  <si>
    <t>Mr. Declan Collier</t>
  </si>
  <si>
    <t>2(c)</t>
  </si>
  <si>
    <t>2(a)</t>
  </si>
  <si>
    <t>2(b)</t>
  </si>
  <si>
    <t>Mr. Colm Doherty</t>
  </si>
  <si>
    <t>Mr. Dermot Gleeson</t>
  </si>
  <si>
    <t>2(d)</t>
  </si>
  <si>
    <t>2(e)</t>
  </si>
  <si>
    <t>Mr. Stephen L. Kingon</t>
  </si>
  <si>
    <t>2(f)</t>
  </si>
  <si>
    <t>Ms. Anne Maher</t>
  </si>
  <si>
    <t>2(g)</t>
  </si>
  <si>
    <t>2(h)</t>
  </si>
  <si>
    <t>2(i)</t>
  </si>
  <si>
    <t>2(j)</t>
  </si>
  <si>
    <t>2(k)</t>
  </si>
  <si>
    <t>2(l)</t>
  </si>
  <si>
    <t>2(m)</t>
  </si>
  <si>
    <t>2(n)</t>
  </si>
  <si>
    <t>Mr. Daniel O'Connor</t>
  </si>
  <si>
    <t>Mr. John O'Donnell</t>
  </si>
  <si>
    <t>Mr. Sean O'Driscoll</t>
  </si>
  <si>
    <t>Mr. David Pritchard</t>
  </si>
  <si>
    <t>Mr. Eugene J. Sheehy</t>
  </si>
  <si>
    <t>Mr. Dick Spring</t>
  </si>
  <si>
    <t>Mr. Robert G. Wilmers</t>
  </si>
  <si>
    <t>Ms. Jennifer Winter</t>
  </si>
  <si>
    <t>To authorise the Directors to determine the remuneration of the Auditor</t>
  </si>
  <si>
    <t>To set the price range for the off-market re-issue of treasury shares</t>
  </si>
  <si>
    <t xml:space="preserve">To appoint Mr. Niall Murphy a Director. </t>
  </si>
  <si>
    <t>Poll For</t>
  </si>
  <si>
    <t>Govt For</t>
  </si>
  <si>
    <t>Total For</t>
  </si>
  <si>
    <t>Poll Against</t>
  </si>
  <si>
    <t>Poll Withheld</t>
  </si>
  <si>
    <t>Govt Withheld</t>
  </si>
  <si>
    <t>Total Withheld</t>
  </si>
  <si>
    <t>Govt Against</t>
  </si>
  <si>
    <t>Total Against</t>
  </si>
  <si>
    <t>Total proxies</t>
  </si>
  <si>
    <t>Defeated</t>
  </si>
  <si>
    <t>Dermot Gleeson, Chairman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</si>
</sst>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#,##0.0"/>
  </numFmts>
  <fonts count="7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9"/>
      <name val="Tahom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i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" fillId="2" borderId="20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right" vertical="center" wrapText="1"/>
    </xf>
    <xf numFmtId="164" fontId="1" fillId="0" borderId="26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164" fontId="1" fillId="0" borderId="17" xfId="19" applyNumberFormat="1" applyFont="1" applyFill="1" applyBorder="1" applyAlignment="1">
      <alignment horizontal="right" vertical="center" wrapText="1"/>
    </xf>
    <xf numFmtId="164" fontId="1" fillId="0" borderId="6" xfId="19" applyNumberFormat="1" applyFont="1" applyFill="1" applyBorder="1" applyAlignment="1">
      <alignment horizontal="right" vertical="center" wrapText="1"/>
    </xf>
    <xf numFmtId="164" fontId="1" fillId="0" borderId="10" xfId="19" applyNumberFormat="1" applyFont="1" applyFill="1" applyBorder="1" applyAlignment="1">
      <alignment horizontal="right" vertical="center" wrapText="1"/>
    </xf>
    <xf numFmtId="164" fontId="1" fillId="0" borderId="23" xfId="19" applyNumberFormat="1" applyFont="1" applyFill="1" applyBorder="1" applyAlignment="1">
      <alignment horizontal="right" vertical="center" wrapText="1"/>
    </xf>
    <xf numFmtId="164" fontId="1" fillId="0" borderId="32" xfId="19" applyNumberFormat="1" applyFont="1" applyFill="1" applyBorder="1" applyAlignment="1">
      <alignment horizontal="right" vertical="center" wrapText="1"/>
    </xf>
    <xf numFmtId="164" fontId="1" fillId="0" borderId="26" xfId="19" applyNumberFormat="1" applyFont="1" applyFill="1" applyBorder="1" applyAlignment="1">
      <alignment horizontal="right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5.7109375" style="2" customWidth="1"/>
    <col min="2" max="2" width="35.28125" style="1" customWidth="1"/>
    <col min="3" max="3" width="9.7109375" style="1" customWidth="1"/>
    <col min="4" max="4" width="2.28125" style="1" customWidth="1"/>
    <col min="5" max="5" width="9.7109375" style="1" customWidth="1"/>
    <col min="6" max="6" width="2.28125" style="1" customWidth="1"/>
    <col min="7" max="7" width="9.7109375" style="1" customWidth="1"/>
    <col min="8" max="8" width="2.28125" style="1" customWidth="1"/>
    <col min="9" max="9" width="9.7109375" style="1" customWidth="1"/>
    <col min="10" max="10" width="2.28125" style="1" customWidth="1"/>
    <col min="11" max="13" width="11.7109375" style="1" customWidth="1"/>
    <col min="14" max="14" width="10.28125" style="0" customWidth="1"/>
  </cols>
  <sheetData>
    <row r="1" spans="1:14" s="1" customFormat="1" ht="12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2.75">
      <c r="A3" s="104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1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" customFormat="1" ht="15.75" customHeight="1">
      <c r="A5" s="103" t="s">
        <v>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3" s="12" customFormat="1" ht="12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7"/>
      <c r="L6" s="7"/>
      <c r="M6" s="7"/>
    </row>
    <row r="7" spans="1:14" s="12" customFormat="1" ht="18" customHeight="1">
      <c r="A7" s="3"/>
      <c r="B7" s="8"/>
      <c r="C7" s="105" t="s">
        <v>1</v>
      </c>
      <c r="D7" s="106"/>
      <c r="E7" s="107" t="s">
        <v>2</v>
      </c>
      <c r="F7" s="106"/>
      <c r="G7" s="107" t="s">
        <v>9</v>
      </c>
      <c r="H7" s="106"/>
      <c r="I7" s="107" t="s">
        <v>3</v>
      </c>
      <c r="J7" s="108"/>
      <c r="K7" s="9" t="s">
        <v>1</v>
      </c>
      <c r="L7" s="10" t="s">
        <v>2</v>
      </c>
      <c r="M7" s="11" t="s">
        <v>3</v>
      </c>
      <c r="N7" s="11" t="s">
        <v>6</v>
      </c>
    </row>
    <row r="8" spans="1:14" s="12" customFormat="1" ht="27" customHeight="1">
      <c r="A8" s="13">
        <v>1</v>
      </c>
      <c r="B8" s="21" t="s">
        <v>11</v>
      </c>
      <c r="C8" s="77">
        <f>Sheet2!G8/1000000</f>
        <v>384.318768</v>
      </c>
      <c r="D8" s="76" t="s">
        <v>10</v>
      </c>
      <c r="E8" s="74">
        <f>Sheet2!M8/1000000</f>
        <v>2.894261</v>
      </c>
      <c r="F8" s="76" t="s">
        <v>10</v>
      </c>
      <c r="G8" s="74">
        <f>Sheet2!S8/1000000</f>
        <v>9.72706</v>
      </c>
      <c r="H8" s="76" t="s">
        <v>10</v>
      </c>
      <c r="I8" s="74">
        <f>C8+E8+G8</f>
        <v>396.940089</v>
      </c>
      <c r="J8" s="78" t="s">
        <v>10</v>
      </c>
      <c r="K8" s="44">
        <f>C8/($C8+$E8)</f>
        <v>0.9925254038907869</v>
      </c>
      <c r="L8" s="44">
        <f>E8/($C8+$E8)</f>
        <v>0.007474596109213051</v>
      </c>
      <c r="M8" s="45">
        <f>K8+L8</f>
        <v>1</v>
      </c>
      <c r="N8" s="69" t="s">
        <v>8</v>
      </c>
    </row>
    <row r="9" spans="1:14" s="12" customFormat="1" ht="16.5" customHeight="1">
      <c r="A9" s="40">
        <v>2</v>
      </c>
      <c r="B9" s="41" t="s">
        <v>13</v>
      </c>
      <c r="C9" s="46"/>
      <c r="D9" s="47"/>
      <c r="E9" s="48"/>
      <c r="F9" s="47"/>
      <c r="G9" s="48"/>
      <c r="H9" s="47"/>
      <c r="I9" s="48"/>
      <c r="J9" s="49"/>
      <c r="K9" s="50"/>
      <c r="L9" s="51"/>
      <c r="M9" s="52"/>
      <c r="N9" s="70"/>
    </row>
    <row r="10" spans="1:14" s="12" customFormat="1" ht="27" customHeight="1">
      <c r="A10" s="13" t="s">
        <v>18</v>
      </c>
      <c r="B10" s="15" t="s">
        <v>14</v>
      </c>
      <c r="C10" s="77">
        <f>Sheet2!G11/1000000</f>
        <v>667.747918</v>
      </c>
      <c r="D10" s="76" t="s">
        <v>10</v>
      </c>
      <c r="E10" s="74">
        <f>Sheet2!M11/1000000</f>
        <v>13.706499</v>
      </c>
      <c r="F10" s="76" t="s">
        <v>10</v>
      </c>
      <c r="G10" s="74">
        <f>Sheet2!S11/1000000</f>
        <v>8.246422</v>
      </c>
      <c r="H10" s="76" t="s">
        <v>10</v>
      </c>
      <c r="I10" s="74">
        <f aca="true" t="shared" si="0" ref="I10:I24">C10+E10+G10</f>
        <v>689.7008390000001</v>
      </c>
      <c r="J10" s="78" t="s">
        <v>10</v>
      </c>
      <c r="K10" s="44">
        <f aca="true" t="shared" si="1" ref="K10:K24">C10/($C10+$E10)</f>
        <v>0.97988640375927</v>
      </c>
      <c r="L10" s="44">
        <f aca="true" t="shared" si="2" ref="L10:L24">E10/($C10+$E10)</f>
        <v>0.02011359624072992</v>
      </c>
      <c r="M10" s="45">
        <f aca="true" t="shared" si="3" ref="M10:M24">K10+L10</f>
        <v>1</v>
      </c>
      <c r="N10" s="69" t="s">
        <v>8</v>
      </c>
    </row>
    <row r="11" spans="1:14" s="12" customFormat="1" ht="27" customHeight="1">
      <c r="A11" s="22" t="s">
        <v>16</v>
      </c>
      <c r="B11" s="15" t="s">
        <v>19</v>
      </c>
      <c r="C11" s="77">
        <f>Sheet2!G12/1000000</f>
        <v>659.88523</v>
      </c>
      <c r="D11" s="76" t="s">
        <v>10</v>
      </c>
      <c r="E11" s="74">
        <f>Sheet2!M12/1000000</f>
        <v>12.8095</v>
      </c>
      <c r="F11" s="76" t="s">
        <v>10</v>
      </c>
      <c r="G11" s="74">
        <f>Sheet2!S12/1000000</f>
        <v>17.017888</v>
      </c>
      <c r="H11" s="76" t="s">
        <v>10</v>
      </c>
      <c r="I11" s="74">
        <f t="shared" si="0"/>
        <v>689.7126179999999</v>
      </c>
      <c r="J11" s="78" t="s">
        <v>10</v>
      </c>
      <c r="K11" s="44">
        <f t="shared" si="1"/>
        <v>0.9809579302040913</v>
      </c>
      <c r="L11" s="44">
        <f t="shared" si="2"/>
        <v>0.019042069795908764</v>
      </c>
      <c r="M11" s="45">
        <f t="shared" si="3"/>
        <v>1</v>
      </c>
      <c r="N11" s="69" t="s">
        <v>8</v>
      </c>
    </row>
    <row r="12" spans="1:14" s="12" customFormat="1" ht="27" customHeight="1">
      <c r="A12" s="13" t="s">
        <v>21</v>
      </c>
      <c r="B12" s="15" t="s">
        <v>20</v>
      </c>
      <c r="C12" s="77">
        <f>Sheet2!G13/1000000</f>
        <v>651.694877</v>
      </c>
      <c r="D12" s="76" t="s">
        <v>10</v>
      </c>
      <c r="E12" s="74">
        <f>Sheet2!M13/1000000</f>
        <v>18.298119</v>
      </c>
      <c r="F12" s="76" t="s">
        <v>10</v>
      </c>
      <c r="G12" s="74">
        <f>Sheet2!S13/1000000</f>
        <v>19.725135</v>
      </c>
      <c r="H12" s="76" t="s">
        <v>10</v>
      </c>
      <c r="I12" s="74">
        <f t="shared" si="0"/>
        <v>689.7181310000001</v>
      </c>
      <c r="J12" s="78" t="s">
        <v>10</v>
      </c>
      <c r="K12" s="44">
        <f t="shared" si="1"/>
        <v>0.9726890891259405</v>
      </c>
      <c r="L12" s="44">
        <f t="shared" si="2"/>
        <v>0.027310910874059343</v>
      </c>
      <c r="M12" s="45">
        <f t="shared" si="3"/>
        <v>0.9999999999999999</v>
      </c>
      <c r="N12" s="69" t="s">
        <v>8</v>
      </c>
    </row>
    <row r="13" spans="1:14" s="12" customFormat="1" ht="27" customHeight="1">
      <c r="A13" s="13" t="s">
        <v>22</v>
      </c>
      <c r="B13" s="15" t="s">
        <v>23</v>
      </c>
      <c r="C13" s="77">
        <f>Sheet2!G14/1000000</f>
        <v>668.984856</v>
      </c>
      <c r="D13" s="76" t="s">
        <v>10</v>
      </c>
      <c r="E13" s="74">
        <f>Sheet2!M14/1000000</f>
        <v>12.29544</v>
      </c>
      <c r="F13" s="76" t="s">
        <v>10</v>
      </c>
      <c r="G13" s="74">
        <f>Sheet2!S14/1000000</f>
        <v>8.407665</v>
      </c>
      <c r="H13" s="76" t="s">
        <v>10</v>
      </c>
      <c r="I13" s="74">
        <f t="shared" si="0"/>
        <v>689.687961</v>
      </c>
      <c r="J13" s="78" t="s">
        <v>10</v>
      </c>
      <c r="K13" s="44">
        <f t="shared" si="1"/>
        <v>0.9819524503024817</v>
      </c>
      <c r="L13" s="44">
        <f t="shared" si="2"/>
        <v>0.01804754969751833</v>
      </c>
      <c r="M13" s="45">
        <f t="shared" si="3"/>
        <v>1</v>
      </c>
      <c r="N13" s="69" t="s">
        <v>8</v>
      </c>
    </row>
    <row r="14" spans="1:14" s="12" customFormat="1" ht="27" customHeight="1">
      <c r="A14" s="23" t="s">
        <v>24</v>
      </c>
      <c r="B14" s="25" t="s">
        <v>25</v>
      </c>
      <c r="C14" s="77">
        <f>Sheet2!G15/1000000</f>
        <v>669.731193</v>
      </c>
      <c r="D14" s="76" t="s">
        <v>10</v>
      </c>
      <c r="E14" s="74">
        <f>Sheet2!M15/1000000</f>
        <v>11.641536</v>
      </c>
      <c r="F14" s="76" t="s">
        <v>10</v>
      </c>
      <c r="G14" s="74">
        <f>Sheet2!S15/1000000</f>
        <v>8.287144</v>
      </c>
      <c r="H14" s="76" t="s">
        <v>10</v>
      </c>
      <c r="I14" s="74">
        <f t="shared" si="0"/>
        <v>689.659873</v>
      </c>
      <c r="J14" s="78" t="s">
        <v>10</v>
      </c>
      <c r="K14" s="44">
        <f t="shared" si="1"/>
        <v>0.9829145847720008</v>
      </c>
      <c r="L14" s="44">
        <f t="shared" si="2"/>
        <v>0.017085415227999244</v>
      </c>
      <c r="M14" s="45">
        <f t="shared" si="3"/>
        <v>1</v>
      </c>
      <c r="N14" s="69" t="s">
        <v>8</v>
      </c>
    </row>
    <row r="15" spans="1:14" s="12" customFormat="1" ht="27" customHeight="1">
      <c r="A15" s="23" t="s">
        <v>26</v>
      </c>
      <c r="B15" s="27" t="s">
        <v>34</v>
      </c>
      <c r="C15" s="77">
        <f>Sheet2!G16/1000000</f>
        <v>669.746643</v>
      </c>
      <c r="D15" s="76" t="s">
        <v>10</v>
      </c>
      <c r="E15" s="74">
        <f>Sheet2!M16/1000000</f>
        <v>11.786377</v>
      </c>
      <c r="F15" s="76" t="s">
        <v>10</v>
      </c>
      <c r="G15" s="74">
        <f>Sheet2!S16/1000000</f>
        <v>8.162114</v>
      </c>
      <c r="H15" s="76" t="s">
        <v>10</v>
      </c>
      <c r="I15" s="74">
        <f t="shared" si="0"/>
        <v>689.6951339999999</v>
      </c>
      <c r="J15" s="78" t="s">
        <v>10</v>
      </c>
      <c r="K15" s="44">
        <f t="shared" si="1"/>
        <v>0.982706080770672</v>
      </c>
      <c r="L15" s="44">
        <f t="shared" si="2"/>
        <v>0.017293919229328023</v>
      </c>
      <c r="M15" s="45">
        <f t="shared" si="3"/>
        <v>1</v>
      </c>
      <c r="N15" s="69" t="s">
        <v>8</v>
      </c>
    </row>
    <row r="16" spans="1:14" s="12" customFormat="1" ht="27" customHeight="1">
      <c r="A16" s="23" t="s">
        <v>27</v>
      </c>
      <c r="B16" s="26" t="s">
        <v>35</v>
      </c>
      <c r="C16" s="77">
        <f>Sheet2!G17/1000000</f>
        <v>659.054159</v>
      </c>
      <c r="D16" s="76" t="s">
        <v>10</v>
      </c>
      <c r="E16" s="74">
        <f>Sheet2!M17/1000000</f>
        <v>13.572324</v>
      </c>
      <c r="F16" s="76" t="s">
        <v>10</v>
      </c>
      <c r="G16" s="74">
        <f>Sheet2!S17/1000000</f>
        <v>16.976086</v>
      </c>
      <c r="H16" s="76" t="s">
        <v>10</v>
      </c>
      <c r="I16" s="74">
        <f t="shared" si="0"/>
        <v>689.602569</v>
      </c>
      <c r="J16" s="78" t="s">
        <v>10</v>
      </c>
      <c r="K16" s="44">
        <f t="shared" si="1"/>
        <v>0.9798219006491304</v>
      </c>
      <c r="L16" s="44">
        <f t="shared" si="2"/>
        <v>0.020178099350869595</v>
      </c>
      <c r="M16" s="45">
        <f t="shared" si="3"/>
        <v>1</v>
      </c>
      <c r="N16" s="69" t="s">
        <v>8</v>
      </c>
    </row>
    <row r="17" spans="1:14" s="12" customFormat="1" ht="27" customHeight="1">
      <c r="A17" s="23" t="s">
        <v>28</v>
      </c>
      <c r="B17" s="24" t="s">
        <v>36</v>
      </c>
      <c r="C17" s="77">
        <f>Sheet2!G18/1000000</f>
        <v>669.306417</v>
      </c>
      <c r="D17" s="76" t="s">
        <v>10</v>
      </c>
      <c r="E17" s="74">
        <f>Sheet2!M18/1000000</f>
        <v>12.120678</v>
      </c>
      <c r="F17" s="76" t="s">
        <v>10</v>
      </c>
      <c r="G17" s="74">
        <f>Sheet2!S18/1000000</f>
        <v>8.234234</v>
      </c>
      <c r="H17" s="76" t="s">
        <v>10</v>
      </c>
      <c r="I17" s="74">
        <f t="shared" si="0"/>
        <v>689.661329</v>
      </c>
      <c r="J17" s="78" t="s">
        <v>10</v>
      </c>
      <c r="K17" s="44">
        <f t="shared" si="1"/>
        <v>0.9822128029705071</v>
      </c>
      <c r="L17" s="44">
        <f t="shared" si="2"/>
        <v>0.017787197029492934</v>
      </c>
      <c r="M17" s="45">
        <f t="shared" si="3"/>
        <v>1</v>
      </c>
      <c r="N17" s="69" t="s">
        <v>8</v>
      </c>
    </row>
    <row r="18" spans="1:14" s="12" customFormat="1" ht="27" customHeight="1">
      <c r="A18" s="23" t="s">
        <v>29</v>
      </c>
      <c r="B18" s="24" t="s">
        <v>37</v>
      </c>
      <c r="C18" s="77">
        <f>Sheet2!G19/1000000</f>
        <v>668.764727</v>
      </c>
      <c r="D18" s="76" t="s">
        <v>10</v>
      </c>
      <c r="E18" s="74">
        <f>Sheet2!M19/1000000</f>
        <v>12.680792</v>
      </c>
      <c r="F18" s="76" t="s">
        <v>10</v>
      </c>
      <c r="G18" s="74">
        <f>Sheet2!S19/1000000</f>
        <v>8.239591</v>
      </c>
      <c r="H18" s="76" t="s">
        <v>10</v>
      </c>
      <c r="I18" s="74">
        <f t="shared" si="0"/>
        <v>689.68511</v>
      </c>
      <c r="J18" s="78" t="s">
        <v>10</v>
      </c>
      <c r="K18" s="44">
        <f t="shared" si="1"/>
        <v>0.9813913340884409</v>
      </c>
      <c r="L18" s="44">
        <f t="shared" si="2"/>
        <v>0.018608665911559102</v>
      </c>
      <c r="M18" s="45">
        <f t="shared" si="3"/>
        <v>1</v>
      </c>
      <c r="N18" s="69" t="s">
        <v>8</v>
      </c>
    </row>
    <row r="19" spans="1:14" s="12" customFormat="1" ht="27" customHeight="1">
      <c r="A19" s="23" t="s">
        <v>30</v>
      </c>
      <c r="B19" s="24" t="s">
        <v>38</v>
      </c>
      <c r="C19" s="77">
        <f>Sheet2!G20/1000000</f>
        <v>654.337318</v>
      </c>
      <c r="D19" s="76" t="s">
        <v>10</v>
      </c>
      <c r="E19" s="74">
        <f>Sheet2!M20/1000000</f>
        <v>18.276908</v>
      </c>
      <c r="F19" s="76" t="s">
        <v>10</v>
      </c>
      <c r="G19" s="74">
        <f>Sheet2!S20/1000000</f>
        <v>17.055655</v>
      </c>
      <c r="H19" s="76" t="s">
        <v>10</v>
      </c>
      <c r="I19" s="74">
        <f t="shared" si="0"/>
        <v>689.669881</v>
      </c>
      <c r="J19" s="78" t="s">
        <v>10</v>
      </c>
      <c r="K19" s="44">
        <f t="shared" si="1"/>
        <v>0.9728270570358111</v>
      </c>
      <c r="L19" s="44">
        <f t="shared" si="2"/>
        <v>0.027172942964188804</v>
      </c>
      <c r="M19" s="45">
        <f t="shared" si="3"/>
        <v>0.9999999999999999</v>
      </c>
      <c r="N19" s="69" t="s">
        <v>8</v>
      </c>
    </row>
    <row r="20" spans="1:14" s="12" customFormat="1" ht="27" customHeight="1">
      <c r="A20" s="23" t="s">
        <v>32</v>
      </c>
      <c r="B20" s="27" t="s">
        <v>40</v>
      </c>
      <c r="C20" s="77">
        <f>Sheet2!G22/1000000</f>
        <v>667.273704</v>
      </c>
      <c r="D20" s="76" t="s">
        <v>10</v>
      </c>
      <c r="E20" s="74">
        <f>Sheet2!M22/1000000</f>
        <v>14.270529</v>
      </c>
      <c r="F20" s="76" t="s">
        <v>10</v>
      </c>
      <c r="G20" s="74">
        <f>Sheet2!S22/1000000</f>
        <v>8.144645</v>
      </c>
      <c r="H20" s="76" t="s">
        <v>10</v>
      </c>
      <c r="I20" s="74">
        <f t="shared" si="0"/>
        <v>689.6888779999999</v>
      </c>
      <c r="J20" s="78" t="s">
        <v>10</v>
      </c>
      <c r="K20" s="44">
        <f t="shared" si="1"/>
        <v>0.9790614778776948</v>
      </c>
      <c r="L20" s="44">
        <f t="shared" si="2"/>
        <v>0.020938522122305157</v>
      </c>
      <c r="M20" s="45">
        <f t="shared" si="3"/>
        <v>1</v>
      </c>
      <c r="N20" s="102" t="s">
        <v>8</v>
      </c>
    </row>
    <row r="21" spans="1:14" s="12" customFormat="1" ht="27" customHeight="1">
      <c r="A21" s="23" t="s">
        <v>33</v>
      </c>
      <c r="B21" s="34" t="s">
        <v>41</v>
      </c>
      <c r="C21" s="77">
        <f>Sheet2!G23/1000000</f>
        <v>670.143768</v>
      </c>
      <c r="D21" s="76" t="s">
        <v>10</v>
      </c>
      <c r="E21" s="74">
        <f>Sheet2!M23/1000000</f>
        <v>11.288695</v>
      </c>
      <c r="F21" s="76" t="s">
        <v>10</v>
      </c>
      <c r="G21" s="74">
        <f>Sheet2!S23/1000000</f>
        <v>8.266466</v>
      </c>
      <c r="H21" s="76" t="s">
        <v>10</v>
      </c>
      <c r="I21" s="74">
        <f t="shared" si="0"/>
        <v>689.698929</v>
      </c>
      <c r="J21" s="78" t="s">
        <v>10</v>
      </c>
      <c r="K21" s="44">
        <f t="shared" si="1"/>
        <v>0.9834338755299364</v>
      </c>
      <c r="L21" s="44">
        <f t="shared" si="2"/>
        <v>0.016566124470063587</v>
      </c>
      <c r="M21" s="45">
        <f t="shared" si="3"/>
        <v>1</v>
      </c>
      <c r="N21" s="102" t="s">
        <v>8</v>
      </c>
    </row>
    <row r="22" spans="1:14" s="1" customFormat="1" ht="27" customHeight="1">
      <c r="A22" s="13">
        <v>3</v>
      </c>
      <c r="B22" s="31" t="s">
        <v>42</v>
      </c>
      <c r="C22" s="77">
        <f>Sheet2!G24/1000000</f>
        <v>383.997198</v>
      </c>
      <c r="D22" s="76" t="s">
        <v>10</v>
      </c>
      <c r="E22" s="74">
        <f>Sheet2!M24/1000000</f>
        <v>4.596913</v>
      </c>
      <c r="F22" s="76" t="s">
        <v>10</v>
      </c>
      <c r="G22" s="74">
        <f>Sheet2!S24/1000000</f>
        <v>8.306059</v>
      </c>
      <c r="H22" s="76" t="s">
        <v>10</v>
      </c>
      <c r="I22" s="74">
        <f t="shared" si="0"/>
        <v>396.90017</v>
      </c>
      <c r="J22" s="78" t="s">
        <v>10</v>
      </c>
      <c r="K22" s="44">
        <f t="shared" si="1"/>
        <v>0.9881703997310449</v>
      </c>
      <c r="L22" s="44">
        <f t="shared" si="2"/>
        <v>0.011829600268955182</v>
      </c>
      <c r="M22" s="45">
        <f t="shared" si="3"/>
        <v>1</v>
      </c>
      <c r="N22" s="102" t="s">
        <v>8</v>
      </c>
    </row>
    <row r="23" spans="1:15" s="1" customFormat="1" ht="27" customHeight="1">
      <c r="A23" s="13">
        <v>4</v>
      </c>
      <c r="B23" s="31" t="s">
        <v>43</v>
      </c>
      <c r="C23" s="77">
        <f>Sheet2!G25/1000000</f>
        <v>382.053492</v>
      </c>
      <c r="D23" s="76" t="s">
        <v>10</v>
      </c>
      <c r="E23" s="74">
        <f>Sheet2!M25/1000000</f>
        <v>4.882136</v>
      </c>
      <c r="F23" s="76" t="s">
        <v>10</v>
      </c>
      <c r="G23" s="74">
        <f>Sheet2!S25/1000000</f>
        <v>9.956865</v>
      </c>
      <c r="H23" s="76" t="s">
        <v>10</v>
      </c>
      <c r="I23" s="74">
        <f t="shared" si="0"/>
        <v>396.892493</v>
      </c>
      <c r="J23" s="78" t="s">
        <v>10</v>
      </c>
      <c r="K23" s="44">
        <f t="shared" si="1"/>
        <v>0.9873825627657115</v>
      </c>
      <c r="L23" s="44">
        <f t="shared" si="2"/>
        <v>0.01261743723428849</v>
      </c>
      <c r="M23" s="45">
        <f t="shared" si="3"/>
        <v>1</v>
      </c>
      <c r="N23" s="102" t="s">
        <v>8</v>
      </c>
      <c r="O23" s="29"/>
    </row>
    <row r="24" spans="1:15" s="1" customFormat="1" ht="27" customHeight="1">
      <c r="A24" s="68">
        <v>5</v>
      </c>
      <c r="B24" s="33" t="s">
        <v>44</v>
      </c>
      <c r="C24" s="79">
        <f>Sheet2!G26/1000000</f>
        <v>52.435762</v>
      </c>
      <c r="D24" s="81" t="s">
        <v>10</v>
      </c>
      <c r="E24" s="75">
        <f>Sheet2!M26/1000000</f>
        <v>625.902575</v>
      </c>
      <c r="F24" s="81" t="s">
        <v>10</v>
      </c>
      <c r="G24" s="75">
        <f>Sheet2!S26/1000000</f>
        <v>11.307044</v>
      </c>
      <c r="H24" s="81" t="s">
        <v>10</v>
      </c>
      <c r="I24" s="75">
        <f t="shared" si="0"/>
        <v>689.6453809999999</v>
      </c>
      <c r="J24" s="80" t="s">
        <v>10</v>
      </c>
      <c r="K24" s="72">
        <f t="shared" si="1"/>
        <v>0.07730030744230221</v>
      </c>
      <c r="L24" s="72">
        <f t="shared" si="2"/>
        <v>0.9226996925576979</v>
      </c>
      <c r="M24" s="73">
        <f t="shared" si="3"/>
        <v>1</v>
      </c>
      <c r="N24" s="71" t="s">
        <v>55</v>
      </c>
      <c r="O24" s="29"/>
    </row>
    <row r="25" spans="1:14" s="1" customFormat="1" ht="12.75">
      <c r="A25" s="28"/>
      <c r="B25" s="5"/>
      <c r="C25" s="5"/>
      <c r="D25" s="5"/>
      <c r="E25" s="5"/>
      <c r="F25" s="5"/>
      <c r="G25" s="5"/>
      <c r="H25" s="5"/>
      <c r="I25" s="5"/>
      <c r="J25" s="5"/>
      <c r="K25" s="29"/>
      <c r="L25" s="30"/>
      <c r="M25" s="29"/>
      <c r="N25" s="32"/>
    </row>
    <row r="26" spans="1:14" s="1" customFormat="1" ht="12.75">
      <c r="A26" s="19" t="s">
        <v>56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8"/>
    </row>
  </sheetData>
  <mergeCells count="7">
    <mergeCell ref="A5:N5"/>
    <mergeCell ref="A1:N1"/>
    <mergeCell ref="A3:N3"/>
    <mergeCell ref="C7:D7"/>
    <mergeCell ref="E7:F7"/>
    <mergeCell ref="G7:H7"/>
    <mergeCell ref="I7:J7"/>
  </mergeCells>
  <printOptions horizontalCentered="1"/>
  <pageMargins left="0.35433070866141736" right="0.35433070866141736" top="0.4" bottom="0.28" header="0.25" footer="0.18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workbookViewId="0" topLeftCell="N1">
      <selection activeCell="C10" sqref="C10:Y10"/>
    </sheetView>
  </sheetViews>
  <sheetFormatPr defaultColWidth="9.140625" defaultRowHeight="12.75"/>
  <cols>
    <col min="1" max="1" width="5.7109375" style="2" customWidth="1"/>
    <col min="2" max="2" width="35.28125" style="1" customWidth="1"/>
    <col min="3" max="3" width="13.421875" style="1" customWidth="1"/>
    <col min="4" max="4" width="2.57421875" style="1" customWidth="1"/>
    <col min="5" max="5" width="13.421875" style="1" customWidth="1"/>
    <col min="6" max="6" width="2.57421875" style="1" customWidth="1"/>
    <col min="7" max="7" width="13.421875" style="1" customWidth="1"/>
    <col min="8" max="8" width="2.57421875" style="1" customWidth="1"/>
    <col min="9" max="9" width="13.421875" style="1" customWidth="1"/>
    <col min="10" max="10" width="2.57421875" style="1" customWidth="1"/>
    <col min="11" max="11" width="13.421875" style="1" customWidth="1"/>
    <col min="12" max="12" width="2.57421875" style="1" customWidth="1"/>
    <col min="13" max="13" width="13.421875" style="1" customWidth="1"/>
    <col min="14" max="14" width="2.57421875" style="1" customWidth="1"/>
    <col min="15" max="15" width="13.421875" style="1" customWidth="1"/>
    <col min="16" max="16" width="2.57421875" style="1" customWidth="1"/>
    <col min="17" max="17" width="13.421875" style="1" customWidth="1"/>
    <col min="18" max="18" width="2.57421875" style="1" customWidth="1"/>
    <col min="19" max="19" width="13.421875" style="1" customWidth="1"/>
    <col min="20" max="20" width="2.57421875" style="1" customWidth="1"/>
    <col min="21" max="21" width="13.421875" style="1" customWidth="1"/>
    <col min="22" max="22" width="2.57421875" style="1" customWidth="1"/>
    <col min="23" max="25" width="11.7109375" style="1" customWidth="1"/>
  </cols>
  <sheetData>
    <row r="1" spans="1:25" s="1" customFormat="1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s="1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" customFormat="1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s="1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1" customFormat="1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s="12" customFormat="1" ht="12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</row>
    <row r="7" spans="1:25" s="12" customFormat="1" ht="24.75" customHeight="1">
      <c r="A7" s="3"/>
      <c r="B7" s="89"/>
      <c r="C7" s="39" t="s">
        <v>45</v>
      </c>
      <c r="D7" s="35"/>
      <c r="E7" s="37" t="s">
        <v>46</v>
      </c>
      <c r="F7" s="35"/>
      <c r="G7" s="37" t="s">
        <v>47</v>
      </c>
      <c r="H7" s="38"/>
      <c r="I7" s="39" t="s">
        <v>48</v>
      </c>
      <c r="J7" s="35"/>
      <c r="K7" s="37" t="s">
        <v>52</v>
      </c>
      <c r="L7" s="35"/>
      <c r="M7" s="37" t="s">
        <v>53</v>
      </c>
      <c r="N7" s="38"/>
      <c r="O7" s="37" t="s">
        <v>49</v>
      </c>
      <c r="P7" s="35"/>
      <c r="Q7" s="37" t="s">
        <v>50</v>
      </c>
      <c r="R7" s="35"/>
      <c r="S7" s="37" t="s">
        <v>51</v>
      </c>
      <c r="T7" s="38"/>
      <c r="U7" s="42" t="s">
        <v>54</v>
      </c>
      <c r="V7" s="43"/>
      <c r="W7" s="9" t="s">
        <v>1</v>
      </c>
      <c r="X7" s="10" t="s">
        <v>2</v>
      </c>
      <c r="Y7" s="11" t="s">
        <v>3</v>
      </c>
    </row>
    <row r="8" spans="1:25" s="12" customFormat="1" ht="27" customHeight="1">
      <c r="A8" s="13">
        <v>1</v>
      </c>
      <c r="B8" s="36" t="s">
        <v>11</v>
      </c>
      <c r="C8" s="53">
        <v>384318768</v>
      </c>
      <c r="D8" s="54"/>
      <c r="E8" s="55">
        <v>0</v>
      </c>
      <c r="F8" s="54"/>
      <c r="G8" s="55">
        <f>C8+E8</f>
        <v>384318768</v>
      </c>
      <c r="H8" s="56"/>
      <c r="I8" s="53">
        <v>2894261</v>
      </c>
      <c r="J8" s="54"/>
      <c r="K8" s="55">
        <v>0</v>
      </c>
      <c r="L8" s="54"/>
      <c r="M8" s="55">
        <f>I8+K8</f>
        <v>2894261</v>
      </c>
      <c r="N8" s="56"/>
      <c r="O8" s="55">
        <v>9727060</v>
      </c>
      <c r="P8" s="54"/>
      <c r="Q8" s="55">
        <v>0</v>
      </c>
      <c r="R8" s="54"/>
      <c r="S8" s="55">
        <f>O8+Q8</f>
        <v>9727060</v>
      </c>
      <c r="T8" s="56"/>
      <c r="U8" s="53">
        <f>G8+M8+S8</f>
        <v>396940089</v>
      </c>
      <c r="V8" s="56"/>
      <c r="W8" s="96">
        <f>G8/($G8+$M8)</f>
        <v>0.9925254038907869</v>
      </c>
      <c r="X8" s="97">
        <f>M8/($G8+$M8)</f>
        <v>0.00747459610921305</v>
      </c>
      <c r="Y8" s="98">
        <f>W8+X8</f>
        <v>1</v>
      </c>
    </row>
    <row r="9" spans="1:25" s="12" customFormat="1" ht="16.5" customHeight="1">
      <c r="A9" s="40">
        <v>2</v>
      </c>
      <c r="B9" s="90" t="s">
        <v>13</v>
      </c>
      <c r="C9" s="57"/>
      <c r="D9" s="58"/>
      <c r="E9" s="59"/>
      <c r="F9" s="58"/>
      <c r="G9" s="59"/>
      <c r="H9" s="60"/>
      <c r="I9" s="57"/>
      <c r="J9" s="58"/>
      <c r="K9" s="59"/>
      <c r="L9" s="58"/>
      <c r="M9" s="59"/>
      <c r="N9" s="60"/>
      <c r="O9" s="59"/>
      <c r="P9" s="58"/>
      <c r="Q9" s="59"/>
      <c r="R9" s="58"/>
      <c r="S9" s="59"/>
      <c r="T9" s="60"/>
      <c r="U9" s="57"/>
      <c r="V9" s="60"/>
      <c r="W9" s="58"/>
      <c r="X9" s="61"/>
      <c r="Y9" s="62"/>
    </row>
    <row r="10" spans="1:25" s="12" customFormat="1" ht="27" customHeight="1">
      <c r="A10" s="13" t="s">
        <v>17</v>
      </c>
      <c r="B10" s="36" t="s">
        <v>15</v>
      </c>
      <c r="C10" s="53">
        <v>375956754</v>
      </c>
      <c r="D10" s="54"/>
      <c r="E10" s="55">
        <v>292649197</v>
      </c>
      <c r="F10" s="54"/>
      <c r="G10" s="55">
        <f aca="true" t="shared" si="0" ref="G10:G26">C10+E10</f>
        <v>668605951</v>
      </c>
      <c r="H10" s="56"/>
      <c r="I10" s="53">
        <v>10768899</v>
      </c>
      <c r="J10" s="54"/>
      <c r="K10" s="55">
        <v>0</v>
      </c>
      <c r="L10" s="54"/>
      <c r="M10" s="55">
        <f aca="true" t="shared" si="1" ref="M10:M26">I10+K10</f>
        <v>10768899</v>
      </c>
      <c r="N10" s="56"/>
      <c r="O10" s="55">
        <v>8264070</v>
      </c>
      <c r="P10" s="54"/>
      <c r="Q10" s="55">
        <v>0</v>
      </c>
      <c r="R10" s="54"/>
      <c r="S10" s="55">
        <f aca="true" t="shared" si="2" ref="S10:S26">O10+Q10</f>
        <v>8264070</v>
      </c>
      <c r="T10" s="56"/>
      <c r="U10" s="53">
        <f aca="true" t="shared" si="3" ref="U10:U26">G10+M10+S10</f>
        <v>687638920</v>
      </c>
      <c r="V10" s="56"/>
      <c r="W10" s="96">
        <f aca="true" t="shared" si="4" ref="W10:W26">G10/($G10+$M10)</f>
        <v>0.9841488112196087</v>
      </c>
      <c r="X10" s="97">
        <f aca="true" t="shared" si="5" ref="X10:X26">M10/($G10+$M10)</f>
        <v>0.015851188780391268</v>
      </c>
      <c r="Y10" s="98">
        <f aca="true" t="shared" si="6" ref="Y10:Y26">W10+X10</f>
        <v>1</v>
      </c>
    </row>
    <row r="11" spans="1:25" s="12" customFormat="1" ht="27" customHeight="1">
      <c r="A11" s="13" t="s">
        <v>18</v>
      </c>
      <c r="B11" s="91" t="s">
        <v>14</v>
      </c>
      <c r="C11" s="53">
        <v>375098721</v>
      </c>
      <c r="D11" s="54"/>
      <c r="E11" s="55">
        <v>292649197</v>
      </c>
      <c r="F11" s="54"/>
      <c r="G11" s="55">
        <f t="shared" si="0"/>
        <v>667747918</v>
      </c>
      <c r="H11" s="56"/>
      <c r="I11" s="53">
        <v>13706499</v>
      </c>
      <c r="J11" s="54"/>
      <c r="K11" s="55">
        <v>0</v>
      </c>
      <c r="L11" s="54"/>
      <c r="M11" s="55">
        <f t="shared" si="1"/>
        <v>13706499</v>
      </c>
      <c r="N11" s="56"/>
      <c r="O11" s="55">
        <v>8246422</v>
      </c>
      <c r="P11" s="54"/>
      <c r="Q11" s="55">
        <v>0</v>
      </c>
      <c r="R11" s="54"/>
      <c r="S11" s="55">
        <f t="shared" si="2"/>
        <v>8246422</v>
      </c>
      <c r="T11" s="56"/>
      <c r="U11" s="53">
        <f t="shared" si="3"/>
        <v>689700839</v>
      </c>
      <c r="V11" s="56"/>
      <c r="W11" s="96">
        <f t="shared" si="4"/>
        <v>0.97988640375927</v>
      </c>
      <c r="X11" s="97">
        <f t="shared" si="5"/>
        <v>0.02011359624072992</v>
      </c>
      <c r="Y11" s="98">
        <f t="shared" si="6"/>
        <v>1</v>
      </c>
    </row>
    <row r="12" spans="1:25" s="12" customFormat="1" ht="27" customHeight="1">
      <c r="A12" s="22" t="s">
        <v>16</v>
      </c>
      <c r="B12" s="91" t="s">
        <v>19</v>
      </c>
      <c r="C12" s="53">
        <v>367236033</v>
      </c>
      <c r="D12" s="54"/>
      <c r="E12" s="55">
        <v>292649197</v>
      </c>
      <c r="F12" s="54"/>
      <c r="G12" s="55">
        <f t="shared" si="0"/>
        <v>659885230</v>
      </c>
      <c r="H12" s="56"/>
      <c r="I12" s="53">
        <v>12809500</v>
      </c>
      <c r="J12" s="54"/>
      <c r="K12" s="55">
        <v>0</v>
      </c>
      <c r="L12" s="54"/>
      <c r="M12" s="55">
        <f t="shared" si="1"/>
        <v>12809500</v>
      </c>
      <c r="N12" s="56"/>
      <c r="O12" s="55">
        <v>17017888</v>
      </c>
      <c r="P12" s="54"/>
      <c r="Q12" s="55">
        <v>0</v>
      </c>
      <c r="R12" s="54"/>
      <c r="S12" s="55">
        <f t="shared" si="2"/>
        <v>17017888</v>
      </c>
      <c r="T12" s="56"/>
      <c r="U12" s="53">
        <f t="shared" si="3"/>
        <v>689712618</v>
      </c>
      <c r="V12" s="56"/>
      <c r="W12" s="96">
        <f t="shared" si="4"/>
        <v>0.9809579302040913</v>
      </c>
      <c r="X12" s="97">
        <f t="shared" si="5"/>
        <v>0.01904206979590876</v>
      </c>
      <c r="Y12" s="98">
        <f t="shared" si="6"/>
        <v>1</v>
      </c>
    </row>
    <row r="13" spans="1:25" s="12" customFormat="1" ht="27" customHeight="1">
      <c r="A13" s="13" t="s">
        <v>21</v>
      </c>
      <c r="B13" s="91" t="s">
        <v>20</v>
      </c>
      <c r="C13" s="53">
        <v>359045680</v>
      </c>
      <c r="D13" s="54"/>
      <c r="E13" s="55">
        <v>292649197</v>
      </c>
      <c r="F13" s="54"/>
      <c r="G13" s="55">
        <f t="shared" si="0"/>
        <v>651694877</v>
      </c>
      <c r="H13" s="56"/>
      <c r="I13" s="53">
        <v>18298119</v>
      </c>
      <c r="J13" s="54"/>
      <c r="K13" s="55">
        <v>0</v>
      </c>
      <c r="L13" s="54"/>
      <c r="M13" s="55">
        <f t="shared" si="1"/>
        <v>18298119</v>
      </c>
      <c r="N13" s="56"/>
      <c r="O13" s="55">
        <v>19725135</v>
      </c>
      <c r="P13" s="54"/>
      <c r="Q13" s="55">
        <v>0</v>
      </c>
      <c r="R13" s="54"/>
      <c r="S13" s="55">
        <f t="shared" si="2"/>
        <v>19725135</v>
      </c>
      <c r="T13" s="56"/>
      <c r="U13" s="53">
        <f t="shared" si="3"/>
        <v>689718131</v>
      </c>
      <c r="V13" s="56"/>
      <c r="W13" s="96">
        <f t="shared" si="4"/>
        <v>0.9726890891259407</v>
      </c>
      <c r="X13" s="97">
        <f t="shared" si="5"/>
        <v>0.027310910874059346</v>
      </c>
      <c r="Y13" s="98">
        <f t="shared" si="6"/>
        <v>1</v>
      </c>
    </row>
    <row r="14" spans="1:25" s="12" customFormat="1" ht="27" customHeight="1">
      <c r="A14" s="13" t="s">
        <v>22</v>
      </c>
      <c r="B14" s="91" t="s">
        <v>23</v>
      </c>
      <c r="C14" s="53">
        <v>376335659</v>
      </c>
      <c r="D14" s="54"/>
      <c r="E14" s="55">
        <v>292649197</v>
      </c>
      <c r="F14" s="54"/>
      <c r="G14" s="55">
        <f t="shared" si="0"/>
        <v>668984856</v>
      </c>
      <c r="H14" s="56"/>
      <c r="I14" s="53">
        <v>12295440</v>
      </c>
      <c r="J14" s="54"/>
      <c r="K14" s="55">
        <v>0</v>
      </c>
      <c r="L14" s="54"/>
      <c r="M14" s="55">
        <f t="shared" si="1"/>
        <v>12295440</v>
      </c>
      <c r="N14" s="56"/>
      <c r="O14" s="55">
        <v>8407665</v>
      </c>
      <c r="P14" s="54"/>
      <c r="Q14" s="55">
        <v>0</v>
      </c>
      <c r="R14" s="54"/>
      <c r="S14" s="55">
        <f t="shared" si="2"/>
        <v>8407665</v>
      </c>
      <c r="T14" s="56"/>
      <c r="U14" s="53">
        <f t="shared" si="3"/>
        <v>689687961</v>
      </c>
      <c r="V14" s="56"/>
      <c r="W14" s="96">
        <f t="shared" si="4"/>
        <v>0.9819524503024817</v>
      </c>
      <c r="X14" s="97">
        <f t="shared" si="5"/>
        <v>0.01804754969751833</v>
      </c>
      <c r="Y14" s="98">
        <f t="shared" si="6"/>
        <v>1</v>
      </c>
    </row>
    <row r="15" spans="1:25" s="12" customFormat="1" ht="27" customHeight="1">
      <c r="A15" s="23" t="s">
        <v>24</v>
      </c>
      <c r="B15" s="92" t="s">
        <v>25</v>
      </c>
      <c r="C15" s="53">
        <v>377081996</v>
      </c>
      <c r="D15" s="54"/>
      <c r="E15" s="55">
        <v>292649197</v>
      </c>
      <c r="F15" s="54"/>
      <c r="G15" s="55">
        <f t="shared" si="0"/>
        <v>669731193</v>
      </c>
      <c r="H15" s="56"/>
      <c r="I15" s="53">
        <v>11641536</v>
      </c>
      <c r="J15" s="54"/>
      <c r="K15" s="55">
        <v>0</v>
      </c>
      <c r="L15" s="54"/>
      <c r="M15" s="55">
        <f t="shared" si="1"/>
        <v>11641536</v>
      </c>
      <c r="N15" s="56"/>
      <c r="O15" s="55">
        <v>8287144</v>
      </c>
      <c r="P15" s="54"/>
      <c r="Q15" s="55">
        <v>0</v>
      </c>
      <c r="R15" s="54"/>
      <c r="S15" s="55">
        <f t="shared" si="2"/>
        <v>8287144</v>
      </c>
      <c r="T15" s="56"/>
      <c r="U15" s="53">
        <f t="shared" si="3"/>
        <v>689659873</v>
      </c>
      <c r="V15" s="56"/>
      <c r="W15" s="96">
        <f t="shared" si="4"/>
        <v>0.9829145847720008</v>
      </c>
      <c r="X15" s="97">
        <f t="shared" si="5"/>
        <v>0.01708541522799924</v>
      </c>
      <c r="Y15" s="98">
        <f t="shared" si="6"/>
        <v>1</v>
      </c>
    </row>
    <row r="16" spans="1:25" s="12" customFormat="1" ht="27" customHeight="1">
      <c r="A16" s="23" t="s">
        <v>26</v>
      </c>
      <c r="B16" s="91" t="s">
        <v>34</v>
      </c>
      <c r="C16" s="53">
        <v>377097446</v>
      </c>
      <c r="D16" s="54"/>
      <c r="E16" s="55">
        <v>292649197</v>
      </c>
      <c r="F16" s="54"/>
      <c r="G16" s="55">
        <f t="shared" si="0"/>
        <v>669746643</v>
      </c>
      <c r="H16" s="56"/>
      <c r="I16" s="53">
        <v>11786377</v>
      </c>
      <c r="J16" s="54"/>
      <c r="K16" s="55">
        <v>0</v>
      </c>
      <c r="L16" s="54"/>
      <c r="M16" s="55">
        <f t="shared" si="1"/>
        <v>11786377</v>
      </c>
      <c r="N16" s="56"/>
      <c r="O16" s="55">
        <v>8162114</v>
      </c>
      <c r="P16" s="54"/>
      <c r="Q16" s="55">
        <v>0</v>
      </c>
      <c r="R16" s="54"/>
      <c r="S16" s="55">
        <f t="shared" si="2"/>
        <v>8162114</v>
      </c>
      <c r="T16" s="56"/>
      <c r="U16" s="53">
        <f t="shared" si="3"/>
        <v>689695134</v>
      </c>
      <c r="V16" s="56"/>
      <c r="W16" s="96">
        <f t="shared" si="4"/>
        <v>0.982706080770672</v>
      </c>
      <c r="X16" s="97">
        <f t="shared" si="5"/>
        <v>0.017293919229328023</v>
      </c>
      <c r="Y16" s="98">
        <f t="shared" si="6"/>
        <v>1</v>
      </c>
    </row>
    <row r="17" spans="1:25" s="12" customFormat="1" ht="27" customHeight="1">
      <c r="A17" s="23" t="s">
        <v>27</v>
      </c>
      <c r="B17" s="93" t="s">
        <v>35</v>
      </c>
      <c r="C17" s="53">
        <v>366404962</v>
      </c>
      <c r="D17" s="54"/>
      <c r="E17" s="55">
        <v>292649197</v>
      </c>
      <c r="F17" s="54"/>
      <c r="G17" s="55">
        <f t="shared" si="0"/>
        <v>659054159</v>
      </c>
      <c r="H17" s="56"/>
      <c r="I17" s="53">
        <v>13572324</v>
      </c>
      <c r="J17" s="54"/>
      <c r="K17" s="55">
        <v>0</v>
      </c>
      <c r="L17" s="54"/>
      <c r="M17" s="55">
        <f t="shared" si="1"/>
        <v>13572324</v>
      </c>
      <c r="N17" s="56"/>
      <c r="O17" s="55">
        <v>16976086</v>
      </c>
      <c r="P17" s="54"/>
      <c r="Q17" s="55">
        <v>0</v>
      </c>
      <c r="R17" s="54"/>
      <c r="S17" s="55">
        <f t="shared" si="2"/>
        <v>16976086</v>
      </c>
      <c r="T17" s="56"/>
      <c r="U17" s="53">
        <f t="shared" si="3"/>
        <v>689602569</v>
      </c>
      <c r="V17" s="56"/>
      <c r="W17" s="96">
        <f t="shared" si="4"/>
        <v>0.9798219006491304</v>
      </c>
      <c r="X17" s="97">
        <f t="shared" si="5"/>
        <v>0.0201780993508696</v>
      </c>
      <c r="Y17" s="98">
        <f t="shared" si="6"/>
        <v>1</v>
      </c>
    </row>
    <row r="18" spans="1:25" s="12" customFormat="1" ht="27" customHeight="1">
      <c r="A18" s="23" t="s">
        <v>28</v>
      </c>
      <c r="B18" s="94" t="s">
        <v>36</v>
      </c>
      <c r="C18" s="53">
        <v>376657220</v>
      </c>
      <c r="D18" s="54"/>
      <c r="E18" s="55">
        <v>292649197</v>
      </c>
      <c r="F18" s="54"/>
      <c r="G18" s="55">
        <f t="shared" si="0"/>
        <v>669306417</v>
      </c>
      <c r="H18" s="56"/>
      <c r="I18" s="53">
        <v>12120678</v>
      </c>
      <c r="J18" s="54"/>
      <c r="K18" s="55">
        <v>0</v>
      </c>
      <c r="L18" s="54"/>
      <c r="M18" s="55">
        <f t="shared" si="1"/>
        <v>12120678</v>
      </c>
      <c r="N18" s="56"/>
      <c r="O18" s="55">
        <v>8234234</v>
      </c>
      <c r="P18" s="54"/>
      <c r="Q18" s="55">
        <v>0</v>
      </c>
      <c r="R18" s="54"/>
      <c r="S18" s="55">
        <f t="shared" si="2"/>
        <v>8234234</v>
      </c>
      <c r="T18" s="56"/>
      <c r="U18" s="53">
        <f t="shared" si="3"/>
        <v>689661329</v>
      </c>
      <c r="V18" s="56"/>
      <c r="W18" s="96">
        <f t="shared" si="4"/>
        <v>0.9822128029705071</v>
      </c>
      <c r="X18" s="97">
        <f t="shared" si="5"/>
        <v>0.017787197029492934</v>
      </c>
      <c r="Y18" s="98">
        <f t="shared" si="6"/>
        <v>1</v>
      </c>
    </row>
    <row r="19" spans="1:25" s="12" customFormat="1" ht="27" customHeight="1">
      <c r="A19" s="23" t="s">
        <v>29</v>
      </c>
      <c r="B19" s="94" t="s">
        <v>37</v>
      </c>
      <c r="C19" s="53">
        <v>376115530</v>
      </c>
      <c r="D19" s="54"/>
      <c r="E19" s="55">
        <v>292649197</v>
      </c>
      <c r="F19" s="54"/>
      <c r="G19" s="55">
        <f t="shared" si="0"/>
        <v>668764727</v>
      </c>
      <c r="H19" s="56"/>
      <c r="I19" s="53">
        <v>12680792</v>
      </c>
      <c r="J19" s="54"/>
      <c r="K19" s="55">
        <v>0</v>
      </c>
      <c r="L19" s="54"/>
      <c r="M19" s="55">
        <f t="shared" si="1"/>
        <v>12680792</v>
      </c>
      <c r="N19" s="56"/>
      <c r="O19" s="55">
        <v>8239591</v>
      </c>
      <c r="P19" s="54"/>
      <c r="Q19" s="55">
        <v>0</v>
      </c>
      <c r="R19" s="54"/>
      <c r="S19" s="55">
        <f t="shared" si="2"/>
        <v>8239591</v>
      </c>
      <c r="T19" s="56"/>
      <c r="U19" s="53">
        <f t="shared" si="3"/>
        <v>689685110</v>
      </c>
      <c r="V19" s="56"/>
      <c r="W19" s="96">
        <f t="shared" si="4"/>
        <v>0.9813913340884409</v>
      </c>
      <c r="X19" s="97">
        <f t="shared" si="5"/>
        <v>0.018608665911559102</v>
      </c>
      <c r="Y19" s="98">
        <f t="shared" si="6"/>
        <v>1</v>
      </c>
    </row>
    <row r="20" spans="1:25" s="12" customFormat="1" ht="27" customHeight="1">
      <c r="A20" s="23" t="s">
        <v>30</v>
      </c>
      <c r="B20" s="94" t="s">
        <v>38</v>
      </c>
      <c r="C20" s="53">
        <v>361688121</v>
      </c>
      <c r="D20" s="54"/>
      <c r="E20" s="55">
        <v>292649197</v>
      </c>
      <c r="F20" s="54"/>
      <c r="G20" s="55">
        <f t="shared" si="0"/>
        <v>654337318</v>
      </c>
      <c r="H20" s="56"/>
      <c r="I20" s="53">
        <v>18276908</v>
      </c>
      <c r="J20" s="54"/>
      <c r="K20" s="55">
        <v>0</v>
      </c>
      <c r="L20" s="54"/>
      <c r="M20" s="55">
        <f t="shared" si="1"/>
        <v>18276908</v>
      </c>
      <c r="N20" s="56"/>
      <c r="O20" s="55">
        <v>17055655</v>
      </c>
      <c r="P20" s="54"/>
      <c r="Q20" s="55">
        <v>0</v>
      </c>
      <c r="R20" s="54"/>
      <c r="S20" s="55">
        <f t="shared" si="2"/>
        <v>17055655</v>
      </c>
      <c r="T20" s="56"/>
      <c r="U20" s="53">
        <f t="shared" si="3"/>
        <v>689669881</v>
      </c>
      <c r="V20" s="56"/>
      <c r="W20" s="96">
        <f t="shared" si="4"/>
        <v>0.9728270570358112</v>
      </c>
      <c r="X20" s="97">
        <f t="shared" si="5"/>
        <v>0.027172942964188807</v>
      </c>
      <c r="Y20" s="98">
        <f t="shared" si="6"/>
        <v>1</v>
      </c>
    </row>
    <row r="21" spans="1:25" s="12" customFormat="1" ht="27" customHeight="1">
      <c r="A21" s="23" t="s">
        <v>31</v>
      </c>
      <c r="B21" s="94" t="s">
        <v>39</v>
      </c>
      <c r="C21" s="53">
        <v>377908895</v>
      </c>
      <c r="D21" s="54"/>
      <c r="E21" s="55">
        <v>292649197</v>
      </c>
      <c r="F21" s="54"/>
      <c r="G21" s="55">
        <f t="shared" si="0"/>
        <v>670558092</v>
      </c>
      <c r="H21" s="56"/>
      <c r="I21" s="53">
        <v>9154971</v>
      </c>
      <c r="J21" s="54"/>
      <c r="K21" s="55">
        <v>0</v>
      </c>
      <c r="L21" s="54"/>
      <c r="M21" s="55">
        <f t="shared" si="1"/>
        <v>9154971</v>
      </c>
      <c r="N21" s="56"/>
      <c r="O21" s="55">
        <v>8009297</v>
      </c>
      <c r="P21" s="54"/>
      <c r="Q21" s="55">
        <v>0</v>
      </c>
      <c r="R21" s="54"/>
      <c r="S21" s="55">
        <f t="shared" si="2"/>
        <v>8009297</v>
      </c>
      <c r="T21" s="56"/>
      <c r="U21" s="53">
        <f t="shared" si="3"/>
        <v>687722360</v>
      </c>
      <c r="V21" s="56"/>
      <c r="W21" s="96">
        <f t="shared" si="4"/>
        <v>0.98653112394281</v>
      </c>
      <c r="X21" s="97">
        <f t="shared" si="5"/>
        <v>0.013468876057190032</v>
      </c>
      <c r="Y21" s="98">
        <f t="shared" si="6"/>
        <v>1</v>
      </c>
    </row>
    <row r="22" spans="1:25" s="12" customFormat="1" ht="27" customHeight="1">
      <c r="A22" s="23" t="s">
        <v>32</v>
      </c>
      <c r="B22" s="91" t="s">
        <v>40</v>
      </c>
      <c r="C22" s="53">
        <v>374624507</v>
      </c>
      <c r="D22" s="54"/>
      <c r="E22" s="55">
        <v>292649197</v>
      </c>
      <c r="F22" s="54"/>
      <c r="G22" s="55">
        <f t="shared" si="0"/>
        <v>667273704</v>
      </c>
      <c r="H22" s="56"/>
      <c r="I22" s="53">
        <v>14270529</v>
      </c>
      <c r="J22" s="54"/>
      <c r="K22" s="55">
        <v>0</v>
      </c>
      <c r="L22" s="54"/>
      <c r="M22" s="55">
        <f t="shared" si="1"/>
        <v>14270529</v>
      </c>
      <c r="N22" s="56"/>
      <c r="O22" s="55">
        <v>8144645</v>
      </c>
      <c r="P22" s="54"/>
      <c r="Q22" s="55">
        <v>0</v>
      </c>
      <c r="R22" s="54"/>
      <c r="S22" s="55">
        <f t="shared" si="2"/>
        <v>8144645</v>
      </c>
      <c r="T22" s="56"/>
      <c r="U22" s="53">
        <f t="shared" si="3"/>
        <v>689688878</v>
      </c>
      <c r="V22" s="56"/>
      <c r="W22" s="96">
        <f t="shared" si="4"/>
        <v>0.9790614778776948</v>
      </c>
      <c r="X22" s="97">
        <f t="shared" si="5"/>
        <v>0.020938522122305157</v>
      </c>
      <c r="Y22" s="98">
        <f t="shared" si="6"/>
        <v>1</v>
      </c>
    </row>
    <row r="23" spans="1:25" s="12" customFormat="1" ht="27" customHeight="1">
      <c r="A23" s="23" t="s">
        <v>33</v>
      </c>
      <c r="B23" s="95" t="s">
        <v>41</v>
      </c>
      <c r="C23" s="53">
        <v>377494571</v>
      </c>
      <c r="D23" s="54"/>
      <c r="E23" s="55">
        <v>292649197</v>
      </c>
      <c r="F23" s="54"/>
      <c r="G23" s="55">
        <f t="shared" si="0"/>
        <v>670143768</v>
      </c>
      <c r="H23" s="56"/>
      <c r="I23" s="53">
        <v>11288695</v>
      </c>
      <c r="J23" s="54"/>
      <c r="K23" s="55">
        <v>0</v>
      </c>
      <c r="L23" s="54"/>
      <c r="M23" s="55">
        <f t="shared" si="1"/>
        <v>11288695</v>
      </c>
      <c r="N23" s="56"/>
      <c r="O23" s="55">
        <v>8266466</v>
      </c>
      <c r="P23" s="54"/>
      <c r="Q23" s="55">
        <v>0</v>
      </c>
      <c r="R23" s="54"/>
      <c r="S23" s="55">
        <f t="shared" si="2"/>
        <v>8266466</v>
      </c>
      <c r="T23" s="56"/>
      <c r="U23" s="53">
        <f t="shared" si="3"/>
        <v>689698929</v>
      </c>
      <c r="V23" s="56"/>
      <c r="W23" s="96">
        <f t="shared" si="4"/>
        <v>0.9834338755299364</v>
      </c>
      <c r="X23" s="97">
        <f t="shared" si="5"/>
        <v>0.016566124470063587</v>
      </c>
      <c r="Y23" s="98">
        <f t="shared" si="6"/>
        <v>1</v>
      </c>
    </row>
    <row r="24" spans="1:25" s="1" customFormat="1" ht="27" customHeight="1">
      <c r="A24" s="13">
        <v>3</v>
      </c>
      <c r="B24" s="36" t="s">
        <v>42</v>
      </c>
      <c r="C24" s="53">
        <v>383997198</v>
      </c>
      <c r="D24" s="82"/>
      <c r="E24" s="55"/>
      <c r="F24" s="82"/>
      <c r="G24" s="55">
        <f t="shared" si="0"/>
        <v>383997198</v>
      </c>
      <c r="H24" s="83"/>
      <c r="I24" s="53">
        <v>4596913</v>
      </c>
      <c r="J24" s="82"/>
      <c r="K24" s="84">
        <v>0</v>
      </c>
      <c r="L24" s="82"/>
      <c r="M24" s="55">
        <f t="shared" si="1"/>
        <v>4596913</v>
      </c>
      <c r="N24" s="83"/>
      <c r="O24" s="55">
        <v>8306059</v>
      </c>
      <c r="P24" s="82"/>
      <c r="Q24" s="84">
        <v>0</v>
      </c>
      <c r="R24" s="82"/>
      <c r="S24" s="55">
        <f t="shared" si="2"/>
        <v>8306059</v>
      </c>
      <c r="T24" s="64"/>
      <c r="U24" s="63">
        <f t="shared" si="3"/>
        <v>396900170</v>
      </c>
      <c r="V24" s="64"/>
      <c r="W24" s="96">
        <f t="shared" si="4"/>
        <v>0.9881703997310448</v>
      </c>
      <c r="X24" s="97">
        <f t="shared" si="5"/>
        <v>0.011829600268955182</v>
      </c>
      <c r="Y24" s="98">
        <f t="shared" si="6"/>
        <v>1</v>
      </c>
    </row>
    <row r="25" spans="1:26" s="1" customFormat="1" ht="27" customHeight="1">
      <c r="A25" s="13">
        <v>4</v>
      </c>
      <c r="B25" s="36" t="s">
        <v>43</v>
      </c>
      <c r="C25" s="53">
        <v>382053492</v>
      </c>
      <c r="D25" s="82"/>
      <c r="E25" s="55"/>
      <c r="F25" s="82"/>
      <c r="G25" s="55">
        <f t="shared" si="0"/>
        <v>382053492</v>
      </c>
      <c r="H25" s="83"/>
      <c r="I25" s="53">
        <v>4882136</v>
      </c>
      <c r="J25" s="82"/>
      <c r="K25" s="84">
        <v>0</v>
      </c>
      <c r="L25" s="82"/>
      <c r="M25" s="55">
        <f t="shared" si="1"/>
        <v>4882136</v>
      </c>
      <c r="N25" s="83"/>
      <c r="O25" s="55">
        <v>9956865</v>
      </c>
      <c r="P25" s="82"/>
      <c r="Q25" s="84">
        <v>0</v>
      </c>
      <c r="R25" s="82"/>
      <c r="S25" s="55">
        <f t="shared" si="2"/>
        <v>9956865</v>
      </c>
      <c r="T25" s="64"/>
      <c r="U25" s="63">
        <f t="shared" si="3"/>
        <v>396892493</v>
      </c>
      <c r="V25" s="64"/>
      <c r="W25" s="96">
        <f t="shared" si="4"/>
        <v>0.9873825627657115</v>
      </c>
      <c r="X25" s="97">
        <f t="shared" si="5"/>
        <v>0.01261743723428849</v>
      </c>
      <c r="Y25" s="98">
        <f t="shared" si="6"/>
        <v>1</v>
      </c>
      <c r="Z25" s="29"/>
    </row>
    <row r="26" spans="1:26" s="1" customFormat="1" ht="27" customHeight="1">
      <c r="A26" s="68">
        <v>5</v>
      </c>
      <c r="B26" s="33" t="s">
        <v>44</v>
      </c>
      <c r="C26" s="88">
        <v>52435762</v>
      </c>
      <c r="D26" s="85"/>
      <c r="E26" s="86"/>
      <c r="F26" s="85"/>
      <c r="G26" s="86">
        <f t="shared" si="0"/>
        <v>52435762</v>
      </c>
      <c r="H26" s="87"/>
      <c r="I26" s="88">
        <v>333253378</v>
      </c>
      <c r="J26" s="85"/>
      <c r="K26" s="66">
        <v>292649197</v>
      </c>
      <c r="L26" s="85"/>
      <c r="M26" s="66">
        <f t="shared" si="1"/>
        <v>625902575</v>
      </c>
      <c r="N26" s="87"/>
      <c r="O26" s="86">
        <v>11307044</v>
      </c>
      <c r="P26" s="85"/>
      <c r="Q26" s="86">
        <v>0</v>
      </c>
      <c r="R26" s="85"/>
      <c r="S26" s="66">
        <f t="shared" si="2"/>
        <v>11307044</v>
      </c>
      <c r="T26" s="67"/>
      <c r="U26" s="65">
        <f t="shared" si="3"/>
        <v>689645381</v>
      </c>
      <c r="V26" s="67"/>
      <c r="W26" s="99">
        <f t="shared" si="4"/>
        <v>0.07730030744230221</v>
      </c>
      <c r="X26" s="100">
        <f t="shared" si="5"/>
        <v>0.9226996925576978</v>
      </c>
      <c r="Y26" s="101">
        <f t="shared" si="6"/>
        <v>1</v>
      </c>
      <c r="Z26" s="29"/>
    </row>
    <row r="27" spans="1:25" ht="12.75">
      <c r="A27" s="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9"/>
      <c r="X27" s="30"/>
      <c r="Y27" s="29"/>
    </row>
    <row r="28" spans="1:25" ht="12.75">
      <c r="A28" s="28"/>
      <c r="B28" s="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16"/>
      <c r="X28" s="17"/>
      <c r="Y28" s="16"/>
    </row>
    <row r="29" spans="1:25" ht="12.75">
      <c r="A29" s="19" t="s">
        <v>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>
      <c r="A30" s="19" t="s">
        <v>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</sheetData>
  <mergeCells count="3">
    <mergeCell ref="A1:Y1"/>
    <mergeCell ref="A3:Y3"/>
    <mergeCell ref="A5:Y5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15090</dc:creator>
  <cp:keywords/>
  <dc:description/>
  <cp:lastModifiedBy>50820</cp:lastModifiedBy>
  <cp:lastPrinted>2009-05-13T18:52:24Z</cp:lastPrinted>
  <dcterms:created xsi:type="dcterms:W3CDTF">2007-05-14T09:28:25Z</dcterms:created>
  <dcterms:modified xsi:type="dcterms:W3CDTF">2014-07-07T15:00:28Z</dcterms:modified>
  <cp:category/>
  <cp:version/>
  <cp:contentType/>
  <cp:contentStatus/>
</cp:coreProperties>
</file>